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2"/>
  <workbookPr/>
  <mc:AlternateContent xmlns:mc="http://schemas.openxmlformats.org/markup-compatibility/2006">
    <mc:Choice Requires="x15">
      <x15ac:absPath xmlns:x15ac="http://schemas.microsoft.com/office/spreadsheetml/2010/11/ac" url="\\192.168.0.221\zaisei\【財政係】\02：【県市町村課 等】\07：その他調査・報告関係\10_財政状況資料集\R05年決算分\2025.3月提出\"/>
    </mc:Choice>
  </mc:AlternateContent>
  <xr:revisionPtr revIDLastSave="0" documentId="13_ncr:1_{1672324D-60C5-491C-AC16-322A5A0F2BF3}" xr6:coauthVersionLast="36" xr6:coauthVersionMax="36" xr10:uidLastSave="{00000000-0000-0000-0000-000000000000}"/>
  <bookViews>
    <workbookView xWindow="0" yWindow="0" windowWidth="28800" windowHeight="14115"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AM35" i="10"/>
  <c r="C35" i="10"/>
  <c r="CO34" i="10"/>
  <c r="BW34" i="10"/>
  <c r="BW35" i="10" s="1"/>
  <c r="BW36" i="10" s="1"/>
  <c r="BW37" i="10" s="1"/>
  <c r="BW38" i="10" s="1"/>
  <c r="BW39" i="10" s="1"/>
  <c r="BW40" i="10" s="1"/>
  <c r="BW41" i="10" s="1"/>
  <c r="AM34" i="10"/>
  <c r="U34" i="10"/>
  <c r="U35" i="10" s="1"/>
  <c r="U36" i="10" s="1"/>
  <c r="C34" i="10"/>
  <c r="BE34" i="10" l="1"/>
  <c r="BE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<sst xmlns="http://schemas.openxmlformats.org/spreadsheetml/2006/main" count="1105" uniqueCount="567">
  <si>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</si>
  <si>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</si>
  <si>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</si>
  <si>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</si>
  <si>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</si>
  <si>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</si>
  <si>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</si>
  <si>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</si>
  <si>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</si>
  <si>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</si>
  <si>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</si>
  <si>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</si>
  <si>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</si>
  <si>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</si>
  <si>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</si>
  <si>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</si>
  <si>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</si>
  <si>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</si>
  <si>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</si>
  <si>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</si>
  <si>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</si>
  <si>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</si>
  <si>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</si>
  <si>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</si>
  <si>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</si>
  <si>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</si>
  <si>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</si>
  <si>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</si>
  <si>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</si>
  <si>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</si>
  <si>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</si>
  <si>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</si>
  <si>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</si>
  <si>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</si>
  <si>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</si>
  <si>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</si>
  <si>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</si>
  <si>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</si>
  <si>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</si>
  <si>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</si>
  <si>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</si>
  <si>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</si>
  <si>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</si>
  <si>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</si>
  <si>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</si>
  <si>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</si>
  <si>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</si>
  <si>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</si>
  <si>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</si>
  <si>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</si>
  <si>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</si>
  <si>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</si>
  <si>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</si>
  <si>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</si>
  <si>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</si>
  <si>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</si>
  <si>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</si>
  <si>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</si>
  <si>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</si>
  <si>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</si>
  <si>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</si>
  <si>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</si>
  <si>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</si>
  <si>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</si>
  <si>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</si>
  <si>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</si>
  <si>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</si>
  <si>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</si>
  <si>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</si>
  <si>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</si>
  <si>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</si>
  <si>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</si>
  <si>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</si>
  <si>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</si>
  <si>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</si>
  <si>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</si>
  <si>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</si>
  <si>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</si>
  <si>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</si>
  <si>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青森県</t>
    <phoneticPr fontId="5"/>
  </si>
  <si>
    <t>市町村類型</t>
    <phoneticPr fontId="5"/>
  </si>
  <si>
    <t>Ⅰ－０</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</si>
  <si>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</si>
  <si>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</si>
  <si>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</si>
  <si>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</si>
  <si>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</si>
  <si>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</si>
  <si>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</si>
  <si>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</si>
  <si>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</si>
  <si>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</si>
  <si>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</si>
  <si>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</si>
  <si>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西目屋村</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</si>
  <si>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</si>
  <si>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</si>
  <si>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</si>
  <si>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</si>
  <si>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</si>
  <si>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</si>
  <si>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</si>
  <si>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</si>
  <si>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</si>
  <si>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</si>
  <si>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</si>
  <si>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</si>
  <si>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</si>
  <si>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</si>
  <si>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</si>
  <si>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</si>
  <si>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</si>
  <si>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</si>
  <si>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</si>
  <si>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</si>
  <si>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</si>
  <si>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</si>
  <si>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</si>
  <si>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-10.6</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</si>
  <si>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</si>
  <si>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</si>
  <si>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</si>
  <si>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</si>
  <si>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</si>
  <si>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</si>
  <si>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</si>
  <si>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</si>
  <si>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</si>
  <si>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</si>
  <si>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</si>
  <si>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</si>
  <si>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</si>
  <si>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</si>
  <si>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</si>
  <si>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</si>
  <si>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</si>
  <si>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</si>
  <si>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</si>
  <si>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</si>
  <si>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</si>
  <si>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</si>
  <si>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-2.4</t>
    <phoneticPr fontId="5"/>
  </si>
  <si>
    <t>基準財政需要額</t>
    <phoneticPr fontId="26"/>
  </si>
  <si>
    <t>うち日本人(％)</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</si>
  <si>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</si>
  <si>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</si>
  <si>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</si>
  <si>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</si>
  <si>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</si>
  <si>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</si>
  <si>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</si>
  <si>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</si>
  <si>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</si>
  <si>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</si>
  <si>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</si>
  <si>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</si>
  <si>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</si>
  <si>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</si>
  <si>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</si>
  <si>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</si>
  <si>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</si>
  <si>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</si>
  <si>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</si>
  <si>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</si>
  <si>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</si>
  <si>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</si>
  <si>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</si>
  <si>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</si>
  <si>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</si>
  <si>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</si>
  <si>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</si>
  <si>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</si>
  <si>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</si>
  <si>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</si>
  <si>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</si>
  <si>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</si>
  <si>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</si>
  <si>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</si>
  <si>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</si>
  <si>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</si>
  <si>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</si>
  <si>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</si>
  <si>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</si>
  <si>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</si>
  <si>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</si>
  <si>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</si>
  <si>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</si>
  <si>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</si>
  <si>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</si>
  <si>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</si>
  <si>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</si>
  <si>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</si>
  <si>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</si>
  <si>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</si>
  <si>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</si>
  <si>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</si>
  <si>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</si>
  <si>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</si>
  <si>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</si>
  <si>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</si>
  <si>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</si>
  <si>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</si>
  <si>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</si>
  <si>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青森県西目屋村</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</si>
  <si>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</si>
  <si>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</si>
  <si>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</si>
  <si>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</si>
  <si>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</si>
  <si>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</si>
  <si>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</si>
  <si>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</si>
  <si>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</si>
  <si>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</si>
  <si>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</si>
  <si>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</si>
  <si>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</si>
  <si>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</si>
  <si>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</si>
  <si>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</si>
  <si>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</si>
  <si>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</si>
  <si>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</si>
  <si>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</si>
  <si>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</si>
  <si>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</si>
  <si>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</si>
  <si>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</si>
  <si>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</si>
  <si>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</si>
  <si>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</si>
  <si>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</si>
  <si>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</si>
  <si>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</si>
  <si>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</si>
  <si>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</si>
  <si>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</si>
  <si>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</si>
  <si>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</si>
  <si>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</si>
  <si>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</si>
  <si>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</si>
  <si>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</si>
  <si>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</si>
  <si>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</si>
  <si>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</si>
  <si>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</si>
  <si>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</si>
  <si>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</si>
  <si>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</si>
  <si>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</si>
  <si>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</si>
  <si>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</si>
  <si>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</si>
  <si>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</si>
  <si>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</si>
  <si>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</si>
  <si>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</si>
  <si>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</si>
  <si>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</si>
  <si>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</si>
  <si>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</si>
  <si>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</si>
  <si>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</si>
  <si>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</si>
  <si>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</si>
  <si>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</si>
  <si>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</si>
  <si>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</si>
  <si>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</si>
  <si>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</si>
  <si>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</si>
  <si>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</si>
  <si>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</si>
  <si>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</si>
  <si>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</si>
  <si>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</si>
  <si>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</si>
  <si>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</si>
  <si>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</si>
  <si>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</si>
  <si>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</si>
  <si>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</si>
  <si>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</si>
  <si>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</si>
  <si>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</si>
  <si>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</si>
  <si>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</si>
  <si>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</si>
  <si>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</si>
  <si>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</si>
  <si>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</si>
  <si>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</si>
  <si>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</si>
  <si>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</si>
  <si>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</si>
  <si>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</si>
  <si>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</si>
  <si>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</si>
  <si>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</si>
  <si>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</si>
  <si>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</si>
  <si>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</si>
  <si>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</si>
  <si>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</si>
  <si>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</si>
  <si>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</si>
  <si>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</si>
  <si>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</si>
  <si>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</si>
  <si>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</si>
  <si>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</si>
  <si>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</si>
  <si>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</si>
  <si>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</si>
  <si>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</si>
  <si>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</si>
  <si>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</si>
  <si>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</si>
  <si>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簡易水道</t>
    <phoneticPr fontId="5"/>
  </si>
  <si>
    <t>再差引収支</t>
    <rPh sb="0" eb="1">
      <t>サイ</t>
    </rPh>
    <rPh sb="1" eb="3">
      <t>サシヒキ</t>
    </rPh>
    <rPh sb="3" eb="5">
      <t>シュウシ</t>
    </rPh>
    <phoneticPr fontId="5"/>
  </si>
  <si>
    <t>　　うち一部事務組合負担金</t>
    <phoneticPr fontId="5"/>
  </si>
  <si>
    <t>地方債</t>
  </si>
  <si>
    <t>下水道</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</si>
  <si>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</si>
  <si>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</si>
  <si>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</si>
  <si>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</si>
  <si>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</si>
  <si>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</si>
  <si>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</si>
  <si>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</si>
  <si>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</si>
  <si>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</si>
  <si>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</si>
  <si>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</si>
  <si>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</si>
  <si>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</si>
  <si>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</si>
  <si>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</si>
  <si>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</si>
  <si>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</si>
  <si>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</si>
  <si>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</si>
  <si>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</si>
  <si>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</si>
  <si>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</si>
  <si>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</si>
  <si>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</si>
  <si>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</si>
  <si>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</si>
  <si>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</si>
  <si>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</si>
  <si>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</si>
  <si>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青森県西目屋村</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</si>
  <si>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</si>
  <si>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</si>
  <si>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</si>
  <si>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</si>
  <si>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</si>
  <si>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</si>
  <si>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</si>
  <si>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</si>
  <si>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</si>
  <si>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</si>
  <si>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</si>
  <si>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</si>
  <si>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</si>
  <si>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</si>
  <si>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</si>
  <si>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</si>
  <si>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</si>
  <si>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</si>
  <si>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</si>
  <si>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</si>
  <si>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</si>
  <si>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</si>
  <si>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</si>
  <si>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</si>
  <si>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</si>
  <si>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</si>
  <si>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</si>
  <si>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</si>
  <si>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</si>
  <si>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</si>
  <si>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</si>
  <si>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</si>
  <si>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</si>
  <si>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西目屋村国民健康保険事業特別会計</t>
    <phoneticPr fontId="5"/>
  </si>
  <si>
    <t>西目屋村介護保険特別会計</t>
    <phoneticPr fontId="5"/>
  </si>
  <si>
    <t>西目屋村後期高齢者医療特別会計</t>
    <phoneticPr fontId="5"/>
  </si>
  <si>
    <t>西目屋村簡易水道事業特別会計</t>
    <phoneticPr fontId="5"/>
  </si>
  <si>
    <t>法非適用企業</t>
    <phoneticPr fontId="5"/>
  </si>
  <si>
    <t>西目屋村農業集落排水事業特別会計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</si>
  <si>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</si>
  <si>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</si>
  <si>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</si>
  <si>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</si>
  <si>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</si>
  <si>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</si>
  <si>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</si>
  <si>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</si>
  <si>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</si>
  <si>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</si>
  <si>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</si>
  <si>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</si>
  <si>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</si>
  <si>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</si>
  <si>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</si>
  <si>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</si>
  <si>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</si>
  <si>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</si>
  <si>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</si>
  <si>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</si>
  <si>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</si>
  <si>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</si>
  <si>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</si>
  <si>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</si>
  <si>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</si>
  <si>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</si>
  <si>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</si>
  <si>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</si>
  <si>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</si>
  <si>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</si>
  <si>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</si>
  <si>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</si>
  <si>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</si>
  <si>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</si>
  <si>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</si>
  <si>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</si>
  <si>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</si>
  <si>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</si>
  <si>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</si>
  <si>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</si>
  <si>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</si>
  <si>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</si>
  <si>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</si>
  <si>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</si>
  <si>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</si>
  <si>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</si>
  <si>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</si>
  <si>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</si>
  <si>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</si>
  <si>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</si>
  <si>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</si>
  <si>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</si>
  <si>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</si>
  <si>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</si>
  <si>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</si>
  <si>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</si>
  <si>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</si>
  <si>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</si>
  <si>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</si>
  <si>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</si>
  <si>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</si>
  <si>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</si>
  <si>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</si>
  <si>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</si>
  <si>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</si>
  <si>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</si>
  <si>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</si>
  <si>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</si>
  <si>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</si>
  <si>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</si>
  <si>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</si>
  <si>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</si>
  <si>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</si>
  <si>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</si>
  <si>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</si>
  <si>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</si>
  <si>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</si>
  <si>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</si>
  <si>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</si>
  <si>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</si>
  <si>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</si>
  <si>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</si>
  <si>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</si>
  <si>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</si>
  <si>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</si>
  <si>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</si>
  <si>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</si>
  <si>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</si>
  <si>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</si>
  <si>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</si>
  <si>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</si>
  <si>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</si>
  <si>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</si>
  <si>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</si>
  <si>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</si>
  <si>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</si>
  <si>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</si>
  <si>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</si>
  <si>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</si>
  <si>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</si>
  <si>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</si>
  <si>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</si>
  <si>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</si>
  <si>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</si>
  <si>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</si>
  <si>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</si>
  <si>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</si>
  <si>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</si>
  <si>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</si>
  <si>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</si>
  <si>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</si>
  <si>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</si>
  <si>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</si>
  <si>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</si>
  <si>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</si>
  <si>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</si>
  <si>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</si>
  <si>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</si>
  <si>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</si>
  <si>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</si>
  <si>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</si>
  <si>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</si>
  <si>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</si>
  <si>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</si>
  <si>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</si>
  <si>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</si>
  <si>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</si>
  <si>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</si>
  <si>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</si>
  <si>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</si>
  <si>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</si>
  <si>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</si>
  <si>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</si>
  <si>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</si>
  <si>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</si>
  <si>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16.11</t>
  </si>
  <si>
    <t>▲ 12.85</t>
  </si>
  <si>
    <t>▲ 0.92</t>
  </si>
  <si>
    <t>一般会計</t>
  </si>
  <si>
    <t>西目屋村農業集落排水事業特別会計</t>
  </si>
  <si>
    <t>西目屋村簡易水道事業特別会計</t>
  </si>
  <si>
    <t>西目屋村介護保険特別会計</t>
  </si>
  <si>
    <t>西目屋村後期高齢者医療特別会計</t>
  </si>
  <si>
    <t>西目屋村国民健康保険事業特別会計</t>
  </si>
  <si>
    <t>その他会計（赤字）</t>
  </si>
  <si>
    <t>その他会計（黒字）</t>
  </si>
  <si>
    <t>R01</t>
    <phoneticPr fontId="5"/>
  </si>
  <si>
    <t>R02</t>
    <phoneticPr fontId="5"/>
  </si>
  <si>
    <t>R03</t>
    <phoneticPr fontId="5"/>
  </si>
  <si>
    <t>R04</t>
    <phoneticPr fontId="5"/>
  </si>
  <si>
    <t>R05</t>
    <phoneticPr fontId="5"/>
  </si>
  <si>
    <t>公共施設解体基金</t>
    <rPh sb="0" eb="2">
      <t>コウキョウ</t>
    </rPh>
    <rPh sb="2" eb="4">
      <t>シセツ</t>
    </rPh>
    <rPh sb="4" eb="6">
      <t>カイタイ</t>
    </rPh>
    <rPh sb="6" eb="8">
      <t>キキン</t>
    </rPh>
    <phoneticPr fontId="5"/>
  </si>
  <si>
    <t>教育振興基金</t>
    <rPh sb="0" eb="2">
      <t>キョウイク</t>
    </rPh>
    <rPh sb="2" eb="4">
      <t>シンコウ</t>
    </rPh>
    <rPh sb="4" eb="6">
      <t>キキン</t>
    </rPh>
    <phoneticPr fontId="2"/>
  </si>
  <si>
    <t>好きです西目屋応援基金</t>
    <rPh sb="0" eb="1">
      <t>ス</t>
    </rPh>
    <rPh sb="4" eb="7">
      <t>ニシメヤ</t>
    </rPh>
    <rPh sb="7" eb="9">
      <t>オウエン</t>
    </rPh>
    <rPh sb="9" eb="11">
      <t>キキン</t>
    </rPh>
    <phoneticPr fontId="2"/>
  </si>
  <si>
    <t>ふたば施設管理基金</t>
    <rPh sb="3" eb="5">
      <t>シセツ</t>
    </rPh>
    <rPh sb="5" eb="7">
      <t>カンリ</t>
    </rPh>
    <rPh sb="7" eb="9">
      <t>キキン</t>
    </rPh>
    <phoneticPr fontId="2"/>
  </si>
  <si>
    <t>定住促進住宅基金</t>
    <rPh sb="0" eb="2">
      <t>テイジュウ</t>
    </rPh>
    <rPh sb="2" eb="6">
      <t>ソクシンジュウタク</t>
    </rPh>
    <rPh sb="6" eb="8">
      <t>キキン</t>
    </rPh>
    <phoneticPr fontId="2"/>
  </si>
  <si>
    <t>-</t>
    <phoneticPr fontId="2"/>
  </si>
  <si>
    <t>-</t>
    <phoneticPr fontId="2"/>
  </si>
  <si>
    <t>青森県後期高齢者医療広域連合(一般会計)</t>
  </si>
  <si>
    <t>青森県後期高齢者医療広域連合(特別会計)</t>
  </si>
  <si>
    <t>青森県市町村総合事務組合</t>
  </si>
  <si>
    <t>津軽広域連合(一般会計)</t>
  </si>
  <si>
    <t>青森県交通災害共済組合(特別会計)</t>
  </si>
  <si>
    <t>弘前地区消防事務組合(一般会計)</t>
  </si>
  <si>
    <t>弘前地区環境整備事務組合(一般会計)</t>
  </si>
  <si>
    <t>青森県市町村退職手当組合(一般会計)</t>
  </si>
  <si>
    <t>(一財)ブナの里白神公社</t>
    <rPh sb="1" eb="2">
      <t>イチ</t>
    </rPh>
    <rPh sb="2" eb="3">
      <t>ザイ</t>
    </rPh>
    <rPh sb="7" eb="8">
      <t>サト</t>
    </rPh>
    <rPh sb="8" eb="10">
      <t>シラカミ</t>
    </rPh>
    <rPh sb="10" eb="12">
      <t>コウシャ</t>
    </rPh>
    <phoneticPr fontId="2"/>
  </si>
  <si>
    <t>-</t>
    <phoneticPr fontId="2"/>
  </si>
  <si>
    <t>-</t>
    <phoneticPr fontId="2"/>
  </si>
  <si>
    <t>-</t>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</si>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</sst>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1" fillId="0" borderId="84" xfId="11" applyNumberFormat="1" applyFont="1" applyBorder="1" applyAlignment="1">
      <alignment horizontal="right" vertical="center" shrinkToFit="1"/>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268375</c:v>
                </c:pt>
                <c:pt idx="1">
                  <c:v>301035</c:v>
                </c:pt>
                <c:pt idx="2">
                  <c:v>277467</c:v>
                </c:pt>
                <c:pt idx="3">
                  <c:v>282256</c:v>
                </c:pt>
                <c:pt idx="4">
                  <c:v>295341</c:v>
                </c:pt>
              </c:numCache>
            </c:numRef>
          </c:val>
          <c:smooth val="0"/>
          <c:extLst>
            <c:ext xmlns:c16="http://schemas.microsoft.com/office/drawing/2014/chart" uri="{C3380CC4-5D6E-409C-BE32-E72D297353CC}">
              <c16:uniqueId val="{00000000-C368-4978-9E48-A6A732E5C74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175448</c:v>
                </c:pt>
                <c:pt idx="1">
                  <c:v>420133</c:v>
                </c:pt>
                <c:pt idx="2">
                  <c:v>261907</c:v>
                </c:pt>
                <c:pt idx="3">
                  <c:v>323114</c:v>
                </c:pt>
                <c:pt idx="4">
                  <c:v>301907</c:v>
                </c:pt>
              </c:numCache>
            </c:numRef>
          </c:val>
          <c:smooth val="0"/>
          <c:extLst>
            <c:ext xmlns:c16="http://schemas.microsoft.com/office/drawing/2014/chart" uri="{C3380CC4-5D6E-409C-BE32-E72D297353CC}">
              <c16:uniqueId val="{00000001-C368-4978-9E48-A6A732E5C740}"/>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5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6.65</c:v>
                </c:pt>
                <c:pt idx="1">
                  <c:v>9.0399999999999991</c:v>
                </c:pt>
                <c:pt idx="2">
                  <c:v>5.62</c:v>
                </c:pt>
                <c:pt idx="3">
                  <c:v>5.56</c:v>
                </c:pt>
                <c:pt idx="4">
                  <c:v>6.94</c:v>
                </c:pt>
              </c:numCache>
            </c:numRef>
          </c:val>
          <c:extLst>
            <c:ext xmlns:c16="http://schemas.microsoft.com/office/drawing/2014/chart" uri="{C3380CC4-5D6E-409C-BE32-E72D297353CC}">
              <c16:uniqueId val="{00000000-44A7-4DD1-A920-07016A4EDA7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96.08</c:v>
                </c:pt>
                <c:pt idx="1">
                  <c:v>77.930000000000007</c:v>
                </c:pt>
                <c:pt idx="2">
                  <c:v>80.540000000000006</c:v>
                </c:pt>
                <c:pt idx="3">
                  <c:v>85</c:v>
                </c:pt>
                <c:pt idx="4">
                  <c:v>86.45</c:v>
                </c:pt>
              </c:numCache>
            </c:numRef>
          </c:val>
          <c:extLst>
            <c:ext xmlns:c16="http://schemas.microsoft.com/office/drawing/2014/chart" uri="{C3380CC4-5D6E-409C-BE32-E72D297353CC}">
              <c16:uniqueId val="{00000001-44A7-4DD1-A920-07016A4EDA7F}"/>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-16.11</c:v>
                </c:pt>
                <c:pt idx="1">
                  <c:v>-12.85</c:v>
                </c:pt>
                <c:pt idx="2">
                  <c:v>23.2</c:v>
                </c:pt>
                <c:pt idx="3">
                  <c:v>2.06</c:v>
                </c:pt>
                <c:pt idx="4">
                  <c:v>-0.92</c:v>
                </c:pt>
              </c:numCache>
            </c:numRef>
          </c:val>
          <c:smooth val="0"/>
          <c:extLst>
            <c:ext xmlns:c16="http://schemas.microsoft.com/office/drawing/2014/chart" uri="{C3380CC4-5D6E-409C-BE32-E72D297353CC}">
              <c16:uniqueId val="{00000002-44A7-4DD1-A920-07016A4EDA7F}"/>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40F2-4251-94CD-1005C0C3CE8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0F2-4251-94CD-1005C0C3CE85}"/>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40F2-4251-94CD-1005C0C3CE85}"/>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40F2-4251-94CD-1005C0C3CE85}"/>
            </c:ext>
          </c:extLst>
        </c:ser>
        <c:ser>
          <c:idx val="4"/>
          <c:order val="4"/>
          <c:tx>
            <c:strRef>
              <c:f>データシート!$A$31</c:f>
              <c:strCache>
                <c:ptCount val="1"/>
                <c:pt idx="0">
                  <c:v>西目屋村国民健康保険事業特別会計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0.12</c:v>
                </c:pt>
                <c:pt idx="2">
                  <c:v>#N/A</c:v>
                </c:pt>
                <c:pt idx="3">
                  <c:v>0.17</c:v>
                </c:pt>
                <c:pt idx="4">
                  <c:v>#N/A</c:v>
                </c:pt>
                <c:pt idx="5">
                  <c:v>0.05</c:v>
                </c:pt>
                <c:pt idx="6">
                  <c:v>#N/A</c:v>
                </c:pt>
                <c:pt idx="7">
                  <c:v>0.17</c:v>
                </c:pt>
                <c:pt idx="8">
                  <c:v>#N/A</c:v>
                </c:pt>
                <c:pt idx="9">
                  <c:v>0.04</c:v>
                </c:pt>
              </c:numCache>
            </c:numRef>
          </c:val>
          <c:extLst>
            <c:ext xmlns:c16="http://schemas.microsoft.com/office/drawing/2014/chart" uri="{C3380CC4-5D6E-409C-BE32-E72D297353CC}">
              <c16:uniqueId val="{00000004-40F2-4251-94CD-1005C0C3CE85}"/>
            </c:ext>
          </c:extLst>
        </c:ser>
        <c:ser>
          <c:idx val="5"/>
          <c:order val="5"/>
          <c:tx>
            <c:strRef>
              <c:f>データシート!$A$32</c:f>
              <c:strCache>
                <c:ptCount val="1"/>
                <c:pt idx="0">
                  <c:v>西目屋村後期高齢者医療特別会計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0.01</c:v>
                </c:pt>
                <c:pt idx="2">
                  <c:v>#N/A</c:v>
                </c:pt>
                <c:pt idx="3">
                  <c:v>0.02</c:v>
                </c:pt>
                <c:pt idx="4">
                  <c:v>#N/A</c:v>
                </c:pt>
                <c:pt idx="5">
                  <c:v>7.0000000000000007E-2</c:v>
                </c:pt>
                <c:pt idx="6">
                  <c:v>#N/A</c:v>
                </c:pt>
                <c:pt idx="7">
                  <c:v>0.03</c:v>
                </c:pt>
                <c:pt idx="8">
                  <c:v>#N/A</c:v>
                </c:pt>
                <c:pt idx="9">
                  <c:v>7.0000000000000007E-2</c:v>
                </c:pt>
              </c:numCache>
            </c:numRef>
          </c:val>
          <c:extLst>
            <c:ext xmlns:c16="http://schemas.microsoft.com/office/drawing/2014/chart" uri="{C3380CC4-5D6E-409C-BE32-E72D297353CC}">
              <c16:uniqueId val="{00000005-40F2-4251-94CD-1005C0C3CE85}"/>
            </c:ext>
          </c:extLst>
        </c:ser>
        <c:ser>
          <c:idx val="6"/>
          <c:order val="6"/>
          <c:tx>
            <c:strRef>
              <c:f>データシート!$A$33</c:f>
              <c:strCache>
                <c:ptCount val="1"/>
                <c:pt idx="0">
                  <c:v>西目屋村介護保険特別会計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0.15</c:v>
                </c:pt>
                <c:pt idx="2">
                  <c:v>#N/A</c:v>
                </c:pt>
                <c:pt idx="3">
                  <c:v>0.2</c:v>
                </c:pt>
                <c:pt idx="4">
                  <c:v>#N/A</c:v>
                </c:pt>
                <c:pt idx="5">
                  <c:v>0.17</c:v>
                </c:pt>
                <c:pt idx="6">
                  <c:v>#N/A</c:v>
                </c:pt>
                <c:pt idx="7">
                  <c:v>0.17</c:v>
                </c:pt>
                <c:pt idx="8">
                  <c:v>#N/A</c:v>
                </c:pt>
                <c:pt idx="9">
                  <c:v>0.17</c:v>
                </c:pt>
              </c:numCache>
            </c:numRef>
          </c:val>
          <c:extLst>
            <c:ext xmlns:c16="http://schemas.microsoft.com/office/drawing/2014/chart" uri="{C3380CC4-5D6E-409C-BE32-E72D297353CC}">
              <c16:uniqueId val="{00000006-40F2-4251-94CD-1005C0C3CE85}"/>
            </c:ext>
          </c:extLst>
        </c:ser>
        <c:ser>
          <c:idx val="7"/>
          <c:order val="7"/>
          <c:tx>
            <c:strRef>
              <c:f>データシート!$A$34</c:f>
              <c:strCache>
                <c:ptCount val="1"/>
                <c:pt idx="0">
                  <c:v>西目屋村簡易水道事業特別会計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0.26</c:v>
                </c:pt>
                <c:pt idx="2">
                  <c:v>#N/A</c:v>
                </c:pt>
                <c:pt idx="3">
                  <c:v>0.09</c:v>
                </c:pt>
                <c:pt idx="4">
                  <c:v>#N/A</c:v>
                </c:pt>
                <c:pt idx="5">
                  <c:v>0.1</c:v>
                </c:pt>
                <c:pt idx="6">
                  <c:v>#N/A</c:v>
                </c:pt>
                <c:pt idx="7">
                  <c:v>0.09</c:v>
                </c:pt>
                <c:pt idx="8">
                  <c:v>#N/A</c:v>
                </c:pt>
                <c:pt idx="9">
                  <c:v>1.29</c:v>
                </c:pt>
              </c:numCache>
            </c:numRef>
          </c:val>
          <c:extLst>
            <c:ext xmlns:c16="http://schemas.microsoft.com/office/drawing/2014/chart" uri="{C3380CC4-5D6E-409C-BE32-E72D297353CC}">
              <c16:uniqueId val="{00000007-40F2-4251-94CD-1005C0C3CE85}"/>
            </c:ext>
          </c:extLst>
        </c:ser>
        <c:ser>
          <c:idx val="8"/>
          <c:order val="8"/>
          <c:tx>
            <c:strRef>
              <c:f>データシート!$A$35</c:f>
              <c:strCache>
                <c:ptCount val="1"/>
                <c:pt idx="0">
                  <c:v>西目屋村農業集落排水事業特別会計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0.14000000000000001</c:v>
                </c:pt>
                <c:pt idx="2">
                  <c:v>#N/A</c:v>
                </c:pt>
                <c:pt idx="3">
                  <c:v>0.08</c:v>
                </c:pt>
                <c:pt idx="4">
                  <c:v>#N/A</c:v>
                </c:pt>
                <c:pt idx="5">
                  <c:v>0.08</c:v>
                </c:pt>
                <c:pt idx="6">
                  <c:v>#N/A</c:v>
                </c:pt>
                <c:pt idx="7">
                  <c:v>0.06</c:v>
                </c:pt>
                <c:pt idx="8">
                  <c:v>#N/A</c:v>
                </c:pt>
                <c:pt idx="9">
                  <c:v>1.5</c:v>
                </c:pt>
              </c:numCache>
            </c:numRef>
          </c:val>
          <c:extLst>
            <c:ext xmlns:c16="http://schemas.microsoft.com/office/drawing/2014/chart" uri="{C3380CC4-5D6E-409C-BE32-E72D297353CC}">
              <c16:uniqueId val="{00000008-40F2-4251-94CD-1005C0C3CE85}"/>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6.64</c:v>
                </c:pt>
                <c:pt idx="2">
                  <c:v>#N/A</c:v>
                </c:pt>
                <c:pt idx="3">
                  <c:v>9.0299999999999994</c:v>
                </c:pt>
                <c:pt idx="4">
                  <c:v>#N/A</c:v>
                </c:pt>
                <c:pt idx="5">
                  <c:v>5.62</c:v>
                </c:pt>
                <c:pt idx="6">
                  <c:v>#N/A</c:v>
                </c:pt>
                <c:pt idx="7">
                  <c:v>5.55</c:v>
                </c:pt>
                <c:pt idx="8">
                  <c:v>#N/A</c:v>
                </c:pt>
                <c:pt idx="9">
                  <c:v>6.93</c:v>
                </c:pt>
              </c:numCache>
            </c:numRef>
          </c:val>
          <c:extLst>
            <c:ext xmlns:c16="http://schemas.microsoft.com/office/drawing/2014/chart" uri="{C3380CC4-5D6E-409C-BE32-E72D297353CC}">
              <c16:uniqueId val="{00000009-40F2-4251-94CD-1005C0C3CE85}"/>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193</c:v>
                </c:pt>
                <c:pt idx="5">
                  <c:v>222</c:v>
                </c:pt>
                <c:pt idx="8">
                  <c:v>224</c:v>
                </c:pt>
                <c:pt idx="11">
                  <c:v>258</c:v>
                </c:pt>
                <c:pt idx="14">
                  <c:v>246</c:v>
                </c:pt>
              </c:numCache>
            </c:numRef>
          </c:val>
          <c:extLst>
            <c:ext xmlns:c16="http://schemas.microsoft.com/office/drawing/2014/chart" uri="{C3380CC4-5D6E-409C-BE32-E72D297353CC}">
              <c16:uniqueId val="{00000000-45CE-4781-8E96-1DB649228AE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45CE-4781-8E96-1DB649228AE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21</c:v>
                </c:pt>
                <c:pt idx="3">
                  <c:v>21</c:v>
                </c:pt>
                <c:pt idx="6">
                  <c:v>21</c:v>
                </c:pt>
                <c:pt idx="9">
                  <c:v>21</c:v>
                </c:pt>
                <c:pt idx="12">
                  <c:v>21</c:v>
                </c:pt>
              </c:numCache>
            </c:numRef>
          </c:val>
          <c:extLst>
            <c:ext xmlns:c16="http://schemas.microsoft.com/office/drawing/2014/chart" uri="{C3380CC4-5D6E-409C-BE32-E72D297353CC}">
              <c16:uniqueId val="{00000002-45CE-4781-8E96-1DB649228AE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1</c:v>
                </c:pt>
                <c:pt idx="3">
                  <c:v>1</c:v>
                </c:pt>
                <c:pt idx="6">
                  <c:v>1</c:v>
                </c:pt>
                <c:pt idx="9">
                  <c:v>3</c:v>
                </c:pt>
                <c:pt idx="12">
                  <c:v>3</c:v>
                </c:pt>
              </c:numCache>
            </c:numRef>
          </c:val>
          <c:extLst>
            <c:ext xmlns:c16="http://schemas.microsoft.com/office/drawing/2014/chart" uri="{C3380CC4-5D6E-409C-BE32-E72D297353CC}">
              <c16:uniqueId val="{00000003-45CE-4781-8E96-1DB649228AE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107</c:v>
                </c:pt>
                <c:pt idx="3">
                  <c:v>122</c:v>
                </c:pt>
                <c:pt idx="6">
                  <c:v>112</c:v>
                </c:pt>
                <c:pt idx="9">
                  <c:v>123</c:v>
                </c:pt>
                <c:pt idx="12">
                  <c:v>116</c:v>
                </c:pt>
              </c:numCache>
            </c:numRef>
          </c:val>
          <c:extLst>
            <c:ext xmlns:c16="http://schemas.microsoft.com/office/drawing/2014/chart" uri="{C3380CC4-5D6E-409C-BE32-E72D297353CC}">
              <c16:uniqueId val="{00000004-45CE-4781-8E96-1DB649228AE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5CE-4781-8E96-1DB649228AE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5CE-4781-8E96-1DB649228AE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177</c:v>
                </c:pt>
                <c:pt idx="3">
                  <c:v>191</c:v>
                </c:pt>
                <c:pt idx="6">
                  <c:v>221</c:v>
                </c:pt>
                <c:pt idx="9">
                  <c:v>224</c:v>
                </c:pt>
                <c:pt idx="12">
                  <c:v>207</c:v>
                </c:pt>
              </c:numCache>
            </c:numRef>
          </c:val>
          <c:extLst>
            <c:ext xmlns:c16="http://schemas.microsoft.com/office/drawing/2014/chart" uri="{C3380CC4-5D6E-409C-BE32-E72D297353CC}">
              <c16:uniqueId val="{00000007-45CE-4781-8E96-1DB649228AEE}"/>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113</c:v>
                </c:pt>
                <c:pt idx="2">
                  <c:v>#N/A</c:v>
                </c:pt>
                <c:pt idx="3">
                  <c:v>#N/A</c:v>
                </c:pt>
                <c:pt idx="4">
                  <c:v>113</c:v>
                </c:pt>
                <c:pt idx="5">
                  <c:v>#N/A</c:v>
                </c:pt>
                <c:pt idx="6">
                  <c:v>#N/A</c:v>
                </c:pt>
                <c:pt idx="7">
                  <c:v>131</c:v>
                </c:pt>
                <c:pt idx="8">
                  <c:v>#N/A</c:v>
                </c:pt>
                <c:pt idx="9">
                  <c:v>#N/A</c:v>
                </c:pt>
                <c:pt idx="10">
                  <c:v>113</c:v>
                </c:pt>
                <c:pt idx="11">
                  <c:v>#N/A</c:v>
                </c:pt>
                <c:pt idx="12">
                  <c:v>#N/A</c:v>
                </c:pt>
                <c:pt idx="13">
                  <c:v>101</c:v>
                </c:pt>
                <c:pt idx="14">
                  <c:v>#N/A</c:v>
                </c:pt>
              </c:numCache>
            </c:numRef>
          </c:val>
          <c:smooth val="0"/>
          <c:extLst>
            <c:ext xmlns:c16="http://schemas.microsoft.com/office/drawing/2014/chart" uri="{C3380CC4-5D6E-409C-BE32-E72D297353CC}">
              <c16:uniqueId val="{00000008-45CE-4781-8E96-1DB649228AEE}"/>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2232</c:v>
                </c:pt>
                <c:pt idx="5">
                  <c:v>2148</c:v>
                </c:pt>
                <c:pt idx="8">
                  <c:v>1900</c:v>
                </c:pt>
                <c:pt idx="11">
                  <c:v>2000</c:v>
                </c:pt>
                <c:pt idx="14">
                  <c:v>1977</c:v>
                </c:pt>
              </c:numCache>
            </c:numRef>
          </c:val>
          <c:extLst>
            <c:ext xmlns:c16="http://schemas.microsoft.com/office/drawing/2014/chart" uri="{C3380CC4-5D6E-409C-BE32-E72D297353CC}">
              <c16:uniqueId val="{00000000-3612-47FC-A44F-A02C41E80FB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30</c:v>
                </c:pt>
                <c:pt idx="5">
                  <c:v>32</c:v>
                </c:pt>
                <c:pt idx="8">
                  <c:v>27</c:v>
                </c:pt>
                <c:pt idx="11">
                  <c:v>35</c:v>
                </c:pt>
                <c:pt idx="14">
                  <c:v>28</c:v>
                </c:pt>
              </c:numCache>
            </c:numRef>
          </c:val>
          <c:extLst>
            <c:ext xmlns:c16="http://schemas.microsoft.com/office/drawing/2014/chart" uri="{C3380CC4-5D6E-409C-BE32-E72D297353CC}">
              <c16:uniqueId val="{00000001-3612-47FC-A44F-A02C41E80FB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1454</c:v>
                </c:pt>
                <c:pt idx="5">
                  <c:v>1107</c:v>
                </c:pt>
                <c:pt idx="8">
                  <c:v>1247</c:v>
                </c:pt>
                <c:pt idx="11">
                  <c:v>1380</c:v>
                </c:pt>
                <c:pt idx="14">
                  <c:v>1446</c:v>
                </c:pt>
              </c:numCache>
            </c:numRef>
          </c:val>
          <c:extLst>
            <c:ext xmlns:c16="http://schemas.microsoft.com/office/drawing/2014/chart" uri="{C3380CC4-5D6E-409C-BE32-E72D297353CC}">
              <c16:uniqueId val="{00000002-3612-47FC-A44F-A02C41E80FB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612-47FC-A44F-A02C41E80FB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612-47FC-A44F-A02C41E80FB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612-47FC-A44F-A02C41E80FB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108</c:v>
                </c:pt>
                <c:pt idx="3">
                  <c:v>91</c:v>
                </c:pt>
                <c:pt idx="6">
                  <c:v>118</c:v>
                </c:pt>
                <c:pt idx="9">
                  <c:v>116</c:v>
                </c:pt>
                <c:pt idx="12">
                  <c:v>125</c:v>
                </c:pt>
              </c:numCache>
            </c:numRef>
          </c:val>
          <c:extLst>
            <c:ext xmlns:c16="http://schemas.microsoft.com/office/drawing/2014/chart" uri="{C3380CC4-5D6E-409C-BE32-E72D297353CC}">
              <c16:uniqueId val="{00000006-3612-47FC-A44F-A02C41E80FB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5</c:v>
                </c:pt>
                <c:pt idx="3">
                  <c:v>31</c:v>
                </c:pt>
                <c:pt idx="6">
                  <c:v>32</c:v>
                </c:pt>
                <c:pt idx="9">
                  <c:v>29</c:v>
                </c:pt>
                <c:pt idx="12">
                  <c:v>26</c:v>
                </c:pt>
              </c:numCache>
            </c:numRef>
          </c:val>
          <c:extLst>
            <c:ext xmlns:c16="http://schemas.microsoft.com/office/drawing/2014/chart" uri="{C3380CC4-5D6E-409C-BE32-E72D297353CC}">
              <c16:uniqueId val="{00000007-3612-47FC-A44F-A02C41E80FB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1355</c:v>
                </c:pt>
                <c:pt idx="3">
                  <c:v>1242</c:v>
                </c:pt>
                <c:pt idx="6">
                  <c:v>1147</c:v>
                </c:pt>
                <c:pt idx="9">
                  <c:v>1064</c:v>
                </c:pt>
                <c:pt idx="12">
                  <c:v>981</c:v>
                </c:pt>
              </c:numCache>
            </c:numRef>
          </c:val>
          <c:extLst>
            <c:ext xmlns:c16="http://schemas.microsoft.com/office/drawing/2014/chart" uri="{C3380CC4-5D6E-409C-BE32-E72D297353CC}">
              <c16:uniqueId val="{00000008-3612-47FC-A44F-A02C41E80FB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42</c:v>
                </c:pt>
                <c:pt idx="3">
                  <c:v>21</c:v>
                </c:pt>
                <c:pt idx="6">
                  <c:v>21</c:v>
                </c:pt>
                <c:pt idx="9">
                  <c:v>83</c:v>
                </c:pt>
                <c:pt idx="12">
                  <c:v>63</c:v>
                </c:pt>
              </c:numCache>
            </c:numRef>
          </c:val>
          <c:extLst>
            <c:ext xmlns:c16="http://schemas.microsoft.com/office/drawing/2014/chart" uri="{C3380CC4-5D6E-409C-BE32-E72D297353CC}">
              <c16:uniqueId val="{00000009-3612-47FC-A44F-A02C41E80FB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2239</c:v>
                </c:pt>
                <c:pt idx="3">
                  <c:v>2355</c:v>
                </c:pt>
                <c:pt idx="6">
                  <c:v>2088</c:v>
                </c:pt>
                <c:pt idx="9">
                  <c:v>2154</c:v>
                </c:pt>
                <c:pt idx="12">
                  <c:v>2210</c:v>
                </c:pt>
              </c:numCache>
            </c:numRef>
          </c:val>
          <c:extLst>
            <c:ext xmlns:c16="http://schemas.microsoft.com/office/drawing/2014/chart" uri="{C3380CC4-5D6E-409C-BE32-E72D297353CC}">
              <c16:uniqueId val="{0000000A-3612-47FC-A44F-A02C41E80FB8}"/>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33</c:v>
                </c:pt>
                <c:pt idx="2">
                  <c:v>#N/A</c:v>
                </c:pt>
                <c:pt idx="3">
                  <c:v>#N/A</c:v>
                </c:pt>
                <c:pt idx="4">
                  <c:v>454</c:v>
                </c:pt>
                <c:pt idx="5">
                  <c:v>#N/A</c:v>
                </c:pt>
                <c:pt idx="6">
                  <c:v>#N/A</c:v>
                </c:pt>
                <c:pt idx="7">
                  <c:v>233</c:v>
                </c:pt>
                <c:pt idx="8">
                  <c:v>#N/A</c:v>
                </c:pt>
                <c:pt idx="9">
                  <c:v>#N/A</c:v>
                </c:pt>
                <c:pt idx="10">
                  <c:v>31</c:v>
                </c:pt>
                <c:pt idx="11">
                  <c:v>#N/A</c:v>
                </c:pt>
                <c:pt idx="12">
                  <c:v>#N/A</c:v>
                </c:pt>
                <c:pt idx="13">
                  <c:v>0</c:v>
                </c:pt>
                <c:pt idx="14">
                  <c:v>#N/A</c:v>
                </c:pt>
              </c:numCache>
            </c:numRef>
          </c:val>
          <c:smooth val="0"/>
          <c:extLst>
            <c:ext xmlns:c16="http://schemas.microsoft.com/office/drawing/2014/chart" uri="{C3380CC4-5D6E-409C-BE32-E72D297353CC}">
              <c16:uniqueId val="{0000000B-3612-47FC-A44F-A02C41E80FB8}"/>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1091</c:v>
                </c:pt>
                <c:pt idx="1">
                  <c:v>1160</c:v>
                </c:pt>
                <c:pt idx="2">
                  <c:v>1169</c:v>
                </c:pt>
              </c:numCache>
            </c:numRef>
          </c:val>
          <c:extLst>
            <c:ext xmlns:c16="http://schemas.microsoft.com/office/drawing/2014/chart" uri="{C3380CC4-5D6E-409C-BE32-E72D297353CC}">
              <c16:uniqueId val="{00000000-9F83-4548-8E52-9F202E0C4FF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102</c:v>
                </c:pt>
                <c:pt idx="1">
                  <c:v>132</c:v>
                </c:pt>
                <c:pt idx="2">
                  <c:v>162</c:v>
                </c:pt>
              </c:numCache>
            </c:numRef>
          </c:val>
          <c:extLst>
            <c:ext xmlns:c16="http://schemas.microsoft.com/office/drawing/2014/chart" uri="{C3380CC4-5D6E-409C-BE32-E72D297353CC}">
              <c16:uniqueId val="{00000001-9F83-4548-8E52-9F202E0C4FF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53</c:v>
                </c:pt>
                <c:pt idx="1">
                  <c:v>88</c:v>
                </c:pt>
                <c:pt idx="2">
                  <c:v>114</c:v>
                </c:pt>
              </c:numCache>
            </c:numRef>
          </c:val>
          <c:extLst>
            <c:ext xmlns:c16="http://schemas.microsoft.com/office/drawing/2014/chart" uri="{C3380CC4-5D6E-409C-BE32-E72D297353CC}">
              <c16:uniqueId val="{00000002-9F83-4548-8E52-9F202E0C4FFF}"/>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青森県西目屋村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1,242
1,242
246.02
2,490,670
2,384,186
93,833
1,352,599
2,209,996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津軽ダム建設に伴う水没者の村外移転による人口の減少や高齢化の進展</a:t>
          </a:r>
          <a:r>
            <a:rPr kumimoji="1" lang="en-US" altLang="ja-JP" sz="1100">
              <a:solidFill>
                <a:schemeClr val="dk1"/>
              </a:solidFill>
              <a:effectLst/>
              <a:latin typeface="+mn-lt"/>
              <a:ea typeface="+mn-ea"/>
              <a:cs typeface="+mn-cs"/>
            </a:rPr>
            <a:t>(R6</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月末</a:t>
          </a:r>
          <a:r>
            <a:rPr kumimoji="1" lang="en-US" altLang="ja-JP" sz="1100">
              <a:solidFill>
                <a:schemeClr val="dk1"/>
              </a:solidFill>
              <a:effectLst/>
              <a:latin typeface="+mn-lt"/>
              <a:ea typeface="+mn-ea"/>
              <a:cs typeface="+mn-cs"/>
            </a:rPr>
            <a:t>40.2%)</a:t>
          </a:r>
          <a:r>
            <a:rPr kumimoji="1" lang="ja-JP" altLang="ja-JP" sz="1100">
              <a:solidFill>
                <a:schemeClr val="dk1"/>
              </a:solidFill>
              <a:effectLst/>
              <a:latin typeface="+mn-lt"/>
              <a:ea typeface="+mn-ea"/>
              <a:cs typeface="+mn-cs"/>
            </a:rPr>
            <a:t>に加え、主要産業がないこと等により、財政基盤が弱く、類似団体平均を</a:t>
          </a:r>
          <a:r>
            <a:rPr kumimoji="1" lang="en-US" altLang="ja-JP" sz="1100">
              <a:solidFill>
                <a:schemeClr val="dk1"/>
              </a:solidFill>
              <a:effectLst/>
              <a:latin typeface="+mn-lt"/>
              <a:ea typeface="+mn-ea"/>
              <a:cs typeface="+mn-cs"/>
            </a:rPr>
            <a:t>0.06</a:t>
          </a:r>
          <a:r>
            <a:rPr kumimoji="1" lang="ja-JP" altLang="ja-JP" sz="1100">
              <a:solidFill>
                <a:schemeClr val="dk1"/>
              </a:solidFill>
              <a:effectLst/>
              <a:latin typeface="+mn-lt"/>
              <a:ea typeface="+mn-ea"/>
              <a:cs typeface="+mn-cs"/>
            </a:rPr>
            <a:t>ポイント下回っている。事業の選択と集中に努めるともに民間委託等による行政の効率化に努め、財政の健全化を図る。税収については、今後大幅な増収は期待できないことから、財政力指数には影響しないものの、ふるさと納税の取り組みを強化し、自主財源の確保に努め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28575</xdr:rowOff>
    </xdr:from>
    <xdr:to>
      <xdr:col>23</xdr:col>
      <xdr:colOff>133350</xdr:colOff>
      <xdr:row>44</xdr:row>
      <xdr:rowOff>84667</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200775"/>
          <a:ext cx="0" cy="14276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114952</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594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28575</xdr:rowOff>
    </xdr:from>
    <xdr:to>
      <xdr:col>24</xdr:col>
      <xdr:colOff>12700</xdr:colOff>
      <xdr:row>36</xdr:row>
      <xdr:rowOff>28575</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20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155575</xdr:rowOff>
    </xdr:from>
    <xdr:to>
      <xdr:col>23</xdr:col>
      <xdr:colOff>133350</xdr:colOff>
      <xdr:row>44</xdr:row>
      <xdr:rowOff>4233</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527925"/>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20760</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221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135467</xdr:rowOff>
    </xdr:from>
    <xdr:to>
      <xdr:col>19</xdr:col>
      <xdr:colOff>133350</xdr:colOff>
      <xdr:row>43</xdr:row>
      <xdr:rowOff>155575</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750781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155575</xdr:rowOff>
    </xdr:from>
    <xdr:to>
      <xdr:col>19</xdr:col>
      <xdr:colOff>184150</xdr:colOff>
      <xdr:row>43</xdr:row>
      <xdr:rowOff>85725</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95902</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125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115358</xdr:rowOff>
    </xdr:from>
    <xdr:to>
      <xdr:col>15</xdr:col>
      <xdr:colOff>82550</xdr:colOff>
      <xdr:row>43</xdr:row>
      <xdr:rowOff>135467</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336800" y="748770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135467</xdr:rowOff>
    </xdr:from>
    <xdr:to>
      <xdr:col>15</xdr:col>
      <xdr:colOff>133350</xdr:colOff>
      <xdr:row>43</xdr:row>
      <xdr:rowOff>65617</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75794</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115358</xdr:rowOff>
    </xdr:from>
    <xdr:to>
      <xdr:col>11</xdr:col>
      <xdr:colOff>31750</xdr:colOff>
      <xdr:row>43</xdr:row>
      <xdr:rowOff>115358</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1447800" y="74877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155575</xdr:rowOff>
    </xdr:from>
    <xdr:to>
      <xdr:col>11</xdr:col>
      <xdr:colOff>82550</xdr:colOff>
      <xdr:row>43</xdr:row>
      <xdr:rowOff>85725</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95902</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4233</xdr:rowOff>
    </xdr:from>
    <xdr:to>
      <xdr:col>7</xdr:col>
      <xdr:colOff>31750</xdr:colOff>
      <xdr:row>43</xdr:row>
      <xdr:rowOff>105833</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116010</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124883</xdr:rowOff>
    </xdr:from>
    <xdr:to>
      <xdr:col>23</xdr:col>
      <xdr:colOff>184150</xdr:colOff>
      <xdr:row>44</xdr:row>
      <xdr:rowOff>55033</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20760</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393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104775</xdr:rowOff>
    </xdr:from>
    <xdr:to>
      <xdr:col>19</xdr:col>
      <xdr:colOff>184150</xdr:colOff>
      <xdr:row>44</xdr:row>
      <xdr:rowOff>34925</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19702</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5635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84667</xdr:rowOff>
    </xdr:from>
    <xdr:to>
      <xdr:col>15</xdr:col>
      <xdr:colOff>133350</xdr:colOff>
      <xdr:row>44</xdr:row>
      <xdr:rowOff>14817</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171044</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64558</xdr:rowOff>
    </xdr:from>
    <xdr:to>
      <xdr:col>11</xdr:col>
      <xdr:colOff>82550</xdr:colOff>
      <xdr:row>43</xdr:row>
      <xdr:rowOff>166158</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150935</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523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64558</xdr:rowOff>
    </xdr:from>
    <xdr:to>
      <xdr:col>7</xdr:col>
      <xdr:colOff>31750</xdr:colOff>
      <xdr:row>43</xdr:row>
      <xdr:rowOff>166158</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150935</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523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分子となる経常経費充当一般財源等は、</a:t>
          </a:r>
          <a:r>
            <a:rPr kumimoji="1" lang="en-US" altLang="ja-JP" sz="1100">
              <a:solidFill>
                <a:schemeClr val="dk1"/>
              </a:solidFill>
              <a:effectLst/>
              <a:latin typeface="+mn-lt"/>
              <a:ea typeface="+mn-ea"/>
              <a:cs typeface="+mn-cs"/>
            </a:rPr>
            <a:t>R</a:t>
          </a:r>
          <a:r>
            <a:rPr kumimoji="1" lang="ja-JP" altLang="ja-JP" sz="1100">
              <a:solidFill>
                <a:schemeClr val="dk1"/>
              </a:solidFill>
              <a:effectLst/>
              <a:latin typeface="+mn-lt"/>
              <a:ea typeface="+mn-ea"/>
              <a:cs typeface="+mn-cs"/>
            </a:rPr>
            <a:t>元より導入した第</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セクターへの指定管理料制度が引き続き大きなウエイトを占め、前年度より</a:t>
          </a:r>
          <a:r>
            <a:rPr kumimoji="1" lang="en-US" altLang="ja-JP" sz="1100">
              <a:solidFill>
                <a:schemeClr val="dk1"/>
              </a:solidFill>
              <a:effectLst/>
              <a:latin typeface="+mn-lt"/>
              <a:ea typeface="+mn-ea"/>
              <a:cs typeface="+mn-cs"/>
            </a:rPr>
            <a:t>31,404</a:t>
          </a:r>
          <a:r>
            <a:rPr kumimoji="1" lang="ja-JP" altLang="en-US" sz="1100">
              <a:solidFill>
                <a:schemeClr val="dk1"/>
              </a:solidFill>
              <a:effectLst/>
              <a:latin typeface="+mn-lt"/>
              <a:ea typeface="+mn-ea"/>
              <a:cs typeface="+mn-cs"/>
            </a:rPr>
            <a:t>千円増</a:t>
          </a:r>
          <a:r>
            <a:rPr kumimoji="1" lang="ja-JP" altLang="ja-JP" sz="1100">
              <a:solidFill>
                <a:schemeClr val="dk1"/>
              </a:solidFill>
              <a:effectLst/>
              <a:latin typeface="+mn-lt"/>
              <a:ea typeface="+mn-ea"/>
              <a:cs typeface="+mn-cs"/>
            </a:rPr>
            <a:t>の</a:t>
          </a:r>
          <a:r>
            <a:rPr kumimoji="1" lang="en-US" altLang="ja-JP" sz="1100">
              <a:solidFill>
                <a:schemeClr val="dk1"/>
              </a:solidFill>
              <a:effectLst/>
              <a:latin typeface="+mn-lt"/>
              <a:ea typeface="+mn-ea"/>
              <a:cs typeface="+mn-cs"/>
            </a:rPr>
            <a:t>1,179,124</a:t>
          </a:r>
          <a:r>
            <a:rPr kumimoji="1" lang="ja-JP" altLang="ja-JP" sz="1100">
              <a:solidFill>
                <a:schemeClr val="dk1"/>
              </a:solidFill>
              <a:effectLst/>
              <a:latin typeface="+mn-lt"/>
              <a:ea typeface="+mn-ea"/>
              <a:cs typeface="+mn-cs"/>
            </a:rPr>
            <a:t>千円となったことから、</a:t>
          </a:r>
          <a:r>
            <a:rPr kumimoji="1" lang="en-US" altLang="ja-JP" sz="1100">
              <a:solidFill>
                <a:schemeClr val="dk1"/>
              </a:solidFill>
              <a:effectLst/>
              <a:latin typeface="+mn-lt"/>
              <a:ea typeface="+mn-ea"/>
              <a:cs typeface="+mn-cs"/>
            </a:rPr>
            <a:t>R5</a:t>
          </a:r>
          <a:r>
            <a:rPr kumimoji="1" lang="ja-JP" altLang="ja-JP" sz="1100">
              <a:solidFill>
                <a:schemeClr val="dk1"/>
              </a:solidFill>
              <a:effectLst/>
              <a:latin typeface="+mn-lt"/>
              <a:ea typeface="+mn-ea"/>
              <a:cs typeface="+mn-cs"/>
            </a:rPr>
            <a:t>年度の経常収支比率は前年度比</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増え、</a:t>
          </a:r>
          <a:r>
            <a:rPr kumimoji="1" lang="en-US" altLang="ja-JP" sz="1100">
              <a:solidFill>
                <a:schemeClr val="dk1"/>
              </a:solidFill>
              <a:effectLst/>
              <a:latin typeface="+mn-lt"/>
              <a:ea typeface="+mn-ea"/>
              <a:cs typeface="+mn-cs"/>
            </a:rPr>
            <a:t>86.6%</a:t>
          </a:r>
          <a:r>
            <a:rPr kumimoji="1" lang="ja-JP" altLang="ja-JP" sz="1100">
              <a:solidFill>
                <a:schemeClr val="dk1"/>
              </a:solidFill>
              <a:effectLst/>
              <a:latin typeface="+mn-lt"/>
              <a:ea typeface="+mn-ea"/>
              <a:cs typeface="+mn-cs"/>
            </a:rPr>
            <a:t>となった</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依然として根本的な財政の硬直化が解消していないことから、</a:t>
          </a:r>
          <a:r>
            <a:rPr kumimoji="1" lang="en-US" altLang="ja-JP" sz="1100">
              <a:solidFill>
                <a:schemeClr val="dk1"/>
              </a:solidFill>
              <a:effectLst/>
              <a:latin typeface="+mn-lt"/>
              <a:ea typeface="+mn-ea"/>
              <a:cs typeface="+mn-cs"/>
            </a:rPr>
            <a:t>R2</a:t>
          </a:r>
          <a:r>
            <a:rPr kumimoji="1" lang="ja-JP" altLang="en-US" sz="1100">
              <a:solidFill>
                <a:schemeClr val="dk1"/>
              </a:solidFill>
              <a:effectLst/>
              <a:latin typeface="+mn-lt"/>
              <a:ea typeface="+mn-ea"/>
              <a:cs typeface="+mn-cs"/>
            </a:rPr>
            <a:t>年度より取り組んでいる行財政改革により、義務的経費の削減に努める</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40005</xdr:rowOff>
    </xdr:from>
    <xdr:to>
      <xdr:col>23</xdr:col>
      <xdr:colOff>133350</xdr:colOff>
      <xdr:row>67</xdr:row>
      <xdr:rowOff>51858</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155555"/>
          <a:ext cx="0" cy="13834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23935</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51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51858</xdr:rowOff>
    </xdr:from>
    <xdr:to>
      <xdr:col>24</xdr:col>
      <xdr:colOff>12700</xdr:colOff>
      <xdr:row>67</xdr:row>
      <xdr:rowOff>51858</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53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126382</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899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40005</xdr:rowOff>
    </xdr:from>
    <xdr:to>
      <xdr:col>24</xdr:col>
      <xdr:colOff>12700</xdr:colOff>
      <xdr:row>59</xdr:row>
      <xdr:rowOff>40005</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155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142452</xdr:rowOff>
    </xdr:from>
    <xdr:to>
      <xdr:col>23</xdr:col>
      <xdr:colOff>133350</xdr:colOff>
      <xdr:row>64</xdr:row>
      <xdr:rowOff>87630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114800" y="10943802"/>
          <a:ext cx="838200" cy="116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128287</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758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111760</xdr:rowOff>
    </xdr:from>
    <xdr:to>
      <xdr:col>23</xdr:col>
      <xdr:colOff>184150</xdr:colOff>
      <xdr:row>64</xdr:row>
      <xdr:rowOff>41910</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142452</xdr:rowOff>
    </xdr:from>
    <xdr:to>
      <xdr:col>19</xdr:col>
      <xdr:colOff>133350</xdr:colOff>
      <xdr:row>63</xdr:row>
      <xdr:rowOff>162560</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3225800" y="1094380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63500</xdr:rowOff>
    </xdr:from>
    <xdr:to>
      <xdr:col>19</xdr:col>
      <xdr:colOff>184150</xdr:colOff>
      <xdr:row>63</xdr:row>
      <xdr:rowOff>165100</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3827</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63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162560</xdr:rowOff>
    </xdr:from>
    <xdr:to>
      <xdr:col>15</xdr:col>
      <xdr:colOff>82550</xdr:colOff>
      <xdr:row>65</xdr:row>
      <xdr:rowOff>161502</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0963910"/>
          <a:ext cx="889000" cy="341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90170</xdr:rowOff>
    </xdr:from>
    <xdr:to>
      <xdr:col>15</xdr:col>
      <xdr:colOff>133350</xdr:colOff>
      <xdr:row>63</xdr:row>
      <xdr:rowOff>20320</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30497</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48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161502</xdr:rowOff>
    </xdr:from>
    <xdr:to>
      <xdr:col>11</xdr:col>
      <xdr:colOff>31750</xdr:colOff>
      <xdr:row>67</xdr:row>
      <xdr:rowOff>108162</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1447800" y="11305752"/>
          <a:ext cx="889000" cy="28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111760</xdr:rowOff>
    </xdr:from>
    <xdr:to>
      <xdr:col>11</xdr:col>
      <xdr:colOff>82550</xdr:colOff>
      <xdr:row>64</xdr:row>
      <xdr:rowOff>41910</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52087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68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164042</xdr:rowOff>
    </xdr:from>
    <xdr:to>
      <xdr:col>7</xdr:col>
      <xdr:colOff>31750</xdr:colOff>
      <xdr:row>64</xdr:row>
      <xdr:rowOff>94192</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104369</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734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36830</xdr:rowOff>
    </xdr:from>
    <xdr:to>
      <xdr:col>23</xdr:col>
      <xdr:colOff>184150</xdr:colOff>
      <xdr:row>64</xdr:row>
      <xdr:rowOff>138430</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100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8907</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981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91652</xdr:rowOff>
    </xdr:from>
    <xdr:to>
      <xdr:col>19</xdr:col>
      <xdr:colOff>184150</xdr:colOff>
      <xdr:row>64</xdr:row>
      <xdr:rowOff>21802</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893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6579</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09793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111760</xdr:rowOff>
    </xdr:from>
    <xdr:to>
      <xdr:col>15</xdr:col>
      <xdr:colOff>133350</xdr:colOff>
      <xdr:row>64</xdr:row>
      <xdr:rowOff>41910</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091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26687</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099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110702</xdr:rowOff>
    </xdr:from>
    <xdr:to>
      <xdr:col>11</xdr:col>
      <xdr:colOff>82550</xdr:colOff>
      <xdr:row>66</xdr:row>
      <xdr:rowOff>40852</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1254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25629</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1341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67</xdr:row>
      <xdr:rowOff>57362</xdr:rowOff>
    </xdr:from>
    <xdr:to>
      <xdr:col>7</xdr:col>
      <xdr:colOff>31750</xdr:colOff>
      <xdr:row>67</xdr:row>
      <xdr:rowOff>158962</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1544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67</xdr:row>
      <xdr:rowOff>143739</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1630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[606,940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人口が少ないことから、人口</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人当たりの経費が高くなる傾向になる。今後も定員管理・給与の適正化及び経費の合理化に努める。</a:t>
          </a: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121098</xdr:rowOff>
    </xdr:from>
    <xdr:to>
      <xdr:col>23</xdr:col>
      <xdr:colOff>133350</xdr:colOff>
      <xdr:row>89</xdr:row>
      <xdr:rowOff>39134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4008548"/>
          <a:ext cx="0" cy="12896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11211</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270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1,861,811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39134</xdr:rowOff>
    </xdr:from>
    <xdr:to>
      <xdr:col>24</xdr:col>
      <xdr:colOff>12700</xdr:colOff>
      <xdr:row>89</xdr:row>
      <xdr:rowOff>39134</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298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36025</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752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121098</xdr:rowOff>
    </xdr:from>
    <xdr:to>
      <xdr:col>24</xdr:col>
      <xdr:colOff>12700</xdr:colOff>
      <xdr:row>81</xdr:row>
      <xdr:rowOff>121098</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4008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58499</xdr:rowOff>
    </xdr:from>
    <xdr:to>
      <xdr:col>23</xdr:col>
      <xdr:colOff>133350</xdr:colOff>
      <xdr:row>83</xdr:row>
      <xdr:rowOff>60889</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4114800" y="14288849"/>
          <a:ext cx="838200" cy="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140885</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0283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124358</xdr:rowOff>
    </xdr:from>
    <xdr:to>
      <xdr:col>23</xdr:col>
      <xdr:colOff>184150</xdr:colOff>
      <xdr:row>83</xdr:row>
      <xdr:rowOff>54508</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18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38816</xdr:rowOff>
    </xdr:from>
    <xdr:to>
      <xdr:col>19</xdr:col>
      <xdr:colOff>133350</xdr:colOff>
      <xdr:row>83</xdr:row>
      <xdr:rowOff>60889</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269166"/>
          <a:ext cx="889000" cy="22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113471</xdr:rowOff>
    </xdr:from>
    <xdr:to>
      <xdr:col>19</xdr:col>
      <xdr:colOff>184150</xdr:colOff>
      <xdr:row>83</xdr:row>
      <xdr:rowOff>43621</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172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53798</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39412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38816</xdr:rowOff>
    </xdr:from>
    <xdr:to>
      <xdr:col>15</xdr:col>
      <xdr:colOff>82550</xdr:colOff>
      <xdr:row>83</xdr:row>
      <xdr:rowOff>60158</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flipV="1">
          <a:off x="2336800" y="14269166"/>
          <a:ext cx="889000" cy="21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83817</xdr:rowOff>
    </xdr:from>
    <xdr:to>
      <xdr:col>15</xdr:col>
      <xdr:colOff>133350</xdr:colOff>
      <xdr:row>83</xdr:row>
      <xdr:rowOff>13967</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142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24144</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3911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25735</xdr:rowOff>
    </xdr:from>
    <xdr:to>
      <xdr:col>11</xdr:col>
      <xdr:colOff>31750</xdr:colOff>
      <xdr:row>83</xdr:row>
      <xdr:rowOff>60158</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4256085"/>
          <a:ext cx="889000" cy="34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67002</xdr:rowOff>
    </xdr:from>
    <xdr:to>
      <xdr:col>11</xdr:col>
      <xdr:colOff>82550</xdr:colOff>
      <xdr:row>82</xdr:row>
      <xdr:rowOff>168602</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125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7329</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3894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35531</xdr:rowOff>
    </xdr:from>
    <xdr:to>
      <xdr:col>7</xdr:col>
      <xdr:colOff>31750</xdr:colOff>
      <xdr:row>82</xdr:row>
      <xdr:rowOff>137131</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09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147308</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3863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7699</xdr:rowOff>
    </xdr:from>
    <xdr:to>
      <xdr:col>23</xdr:col>
      <xdr:colOff>184150</xdr:colOff>
      <xdr:row>83</xdr:row>
      <xdr:rowOff>109299</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238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151226</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4210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10089</xdr:rowOff>
    </xdr:from>
    <xdr:to>
      <xdr:col>19</xdr:col>
      <xdr:colOff>184150</xdr:colOff>
      <xdr:row>83</xdr:row>
      <xdr:rowOff>111689</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240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96466</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43268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159466</xdr:rowOff>
    </xdr:from>
    <xdr:to>
      <xdr:col>15</xdr:col>
      <xdr:colOff>133350</xdr:colOff>
      <xdr:row>83</xdr:row>
      <xdr:rowOff>89616</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218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74393</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4304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9358</xdr:rowOff>
    </xdr:from>
    <xdr:to>
      <xdr:col>11</xdr:col>
      <xdr:colOff>82550</xdr:colOff>
      <xdr:row>83</xdr:row>
      <xdr:rowOff>110958</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239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95735</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4326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146385</xdr:rowOff>
    </xdr:from>
    <xdr:to>
      <xdr:col>7</xdr:col>
      <xdr:colOff>31750</xdr:colOff>
      <xdr:row>83</xdr:row>
      <xdr:rowOff>76535</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4205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61312</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4291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国との比較では</a:t>
          </a:r>
          <a:r>
            <a:rPr kumimoji="1" lang="en-US" altLang="ja-JP" sz="1100">
              <a:solidFill>
                <a:schemeClr val="dk1"/>
              </a:solidFill>
              <a:effectLst/>
              <a:latin typeface="+mn-lt"/>
              <a:ea typeface="+mn-ea"/>
              <a:cs typeface="+mn-cs"/>
            </a:rPr>
            <a:t>10.7</a:t>
          </a:r>
          <a:r>
            <a:rPr kumimoji="1" lang="ja-JP" altLang="ja-JP" sz="1100">
              <a:solidFill>
                <a:schemeClr val="dk1"/>
              </a:solidFill>
              <a:effectLst/>
              <a:latin typeface="+mn-lt"/>
              <a:ea typeface="+mn-ea"/>
              <a:cs typeface="+mn-cs"/>
            </a:rPr>
            <a:t>ポイント、類似団体との比較でも</a:t>
          </a:r>
          <a:r>
            <a:rPr kumimoji="1" lang="en-US" altLang="ja-JP" sz="1100">
              <a:solidFill>
                <a:schemeClr val="dk1"/>
              </a:solidFill>
              <a:effectLst/>
              <a:latin typeface="+mn-lt"/>
              <a:ea typeface="+mn-ea"/>
              <a:cs typeface="+mn-cs"/>
            </a:rPr>
            <a:t>6.1</a:t>
          </a:r>
          <a:r>
            <a:rPr kumimoji="1" lang="ja-JP" altLang="ja-JP" sz="1100">
              <a:solidFill>
                <a:schemeClr val="dk1"/>
              </a:solidFill>
              <a:effectLst/>
              <a:latin typeface="+mn-lt"/>
              <a:ea typeface="+mn-ea"/>
              <a:cs typeface="+mn-cs"/>
            </a:rPr>
            <a:t>ポイント下回っているが、今後も給与の適正化に努める。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5" name="給与水準   （国との比較）グラフ枠">
          <a:extLst>
            <a:ext uri="{FF2B5EF4-FFF2-40B4-BE49-F238E27FC236}">
              <a16:creationId xmlns:a16="http://schemas.microsoft.com/office/drawing/2014/main" id="{00000000-0008-0000-0300-0000F5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60007</xdr:rowOff>
    </xdr:from>
    <xdr:to>
      <xdr:col>81</xdr:col>
      <xdr:colOff>44450</xdr:colOff>
      <xdr:row>88</xdr:row>
      <xdr:rowOff>108586</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flipV="1">
          <a:off x="17018000" y="13947457"/>
          <a:ext cx="0" cy="12487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80663</xdr:rowOff>
    </xdr:from>
    <xdr:ext cx="762000" cy="259045"/>
    <xdr:sp macro="" textlink="">
      <xdr:nvSpPr>
        <xdr:cNvPr id="247" name="給与水準   （国との比較）最小値テキスト">
          <a:extLst>
            <a:ext uri="{FF2B5EF4-FFF2-40B4-BE49-F238E27FC236}">
              <a16:creationId xmlns:a16="http://schemas.microsoft.com/office/drawing/2014/main" id="{00000000-0008-0000-0300-0000F7000000}"/>
            </a:ext>
          </a:extLst>
        </xdr:cNvPr>
        <xdr:cNvSpPr txBox="1"/>
      </xdr:nvSpPr>
      <xdr:spPr>
        <a:xfrm>
          <a:off x="17106900" y="15168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108586</xdr:rowOff>
    </xdr:from>
    <xdr:to>
      <xdr:col>81</xdr:col>
      <xdr:colOff>133350</xdr:colOff>
      <xdr:row>88</xdr:row>
      <xdr:rowOff>108586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6929100" y="15196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146384</xdr:rowOff>
    </xdr:from>
    <xdr:ext cx="762000" cy="259045"/>
    <xdr:sp macro="" textlink="">
      <xdr:nvSpPr>
        <xdr:cNvPr id="249" name="給与水準   （国との比較）最大値テキスト">
          <a:extLst>
            <a:ext uri="{FF2B5EF4-FFF2-40B4-BE49-F238E27FC236}">
              <a16:creationId xmlns:a16="http://schemas.microsoft.com/office/drawing/2014/main" id="{00000000-0008-0000-0300-0000F9000000}"/>
            </a:ext>
          </a:extLst>
        </xdr:cNvPr>
        <xdr:cNvSpPr txBox="1"/>
      </xdr:nvSpPr>
      <xdr:spPr>
        <a:xfrm>
          <a:off x="17106900" y="13690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60007</xdr:rowOff>
    </xdr:from>
    <xdr:to>
      <xdr:col>81</xdr:col>
      <xdr:colOff>133350</xdr:colOff>
      <xdr:row>81</xdr:row>
      <xdr:rowOff>60007</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3947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160973</xdr:rowOff>
    </xdr:from>
    <xdr:to>
      <xdr:col>81</xdr:col>
      <xdr:colOff>44450</xdr:colOff>
      <xdr:row>85</xdr:row>
      <xdr:rowOff>86043</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16179800" y="14562773"/>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107332</xdr:rowOff>
    </xdr:from>
    <xdr:ext cx="762000" cy="259045"/>
    <xdr:sp macro="" textlink="">
      <xdr:nvSpPr>
        <xdr:cNvPr id="252" name="給与水準   （国との比較）平均値テキスト">
          <a:extLst>
            <a:ext uri="{FF2B5EF4-FFF2-40B4-BE49-F238E27FC236}">
              <a16:creationId xmlns:a16="http://schemas.microsoft.com/office/drawing/2014/main" id="{00000000-0008-0000-0300-0000FC000000}"/>
            </a:ext>
          </a:extLst>
        </xdr:cNvPr>
        <xdr:cNvSpPr txBox="1"/>
      </xdr:nvSpPr>
      <xdr:spPr>
        <a:xfrm>
          <a:off x="17106900" y="148520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135255</xdr:rowOff>
    </xdr:from>
    <xdr:to>
      <xdr:col>81</xdr:col>
      <xdr:colOff>95250</xdr:colOff>
      <xdr:row>87</xdr:row>
      <xdr:rowOff>65405</xdr:rowOff>
    </xdr:to>
    <xdr:sp macro="" textlink="">
      <xdr:nvSpPr>
        <xdr:cNvPr id="253" name="フローチャート: 判断 252">
          <a:extLst>
            <a:ext uri="{FF2B5EF4-FFF2-40B4-BE49-F238E27FC236}">
              <a16:creationId xmlns:a16="http://schemas.microsoft.com/office/drawing/2014/main" id="{00000000-0008-0000-0300-0000FD000000}"/>
            </a:ext>
          </a:extLst>
        </xdr:cNvPr>
        <xdr:cNvSpPr/>
      </xdr:nvSpPr>
      <xdr:spPr>
        <a:xfrm>
          <a:off x="16967200" y="1487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86043</xdr:rowOff>
    </xdr:from>
    <xdr:to>
      <xdr:col>77</xdr:col>
      <xdr:colOff>44450</xdr:colOff>
      <xdr:row>85</xdr:row>
      <xdr:rowOff>158432</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5290800" y="14659293"/>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141288</xdr:rowOff>
    </xdr:from>
    <xdr:to>
      <xdr:col>77</xdr:col>
      <xdr:colOff>95250</xdr:colOff>
      <xdr:row>87</xdr:row>
      <xdr:rowOff>71438</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129000" y="1488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56215</xdr:rowOff>
    </xdr:from>
    <xdr:ext cx="736600" cy="259045"/>
    <xdr:sp macro="" textlink="">
      <xdr:nvSpPr>
        <xdr:cNvPr id="256" name="テキスト ボックス 255">
          <a:extLst>
            <a:ext uri="{FF2B5EF4-FFF2-40B4-BE49-F238E27FC236}">
              <a16:creationId xmlns:a16="http://schemas.microsoft.com/office/drawing/2014/main" id="{00000000-0008-0000-0300-000000010000}"/>
            </a:ext>
          </a:extLst>
        </xdr:cNvPr>
        <xdr:cNvSpPr txBox="1"/>
      </xdr:nvSpPr>
      <xdr:spPr>
        <a:xfrm>
          <a:off x="15798800" y="14972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158432</xdr:rowOff>
    </xdr:from>
    <xdr:to>
      <xdr:col>72</xdr:col>
      <xdr:colOff>203200</xdr:colOff>
      <xdr:row>86</xdr:row>
      <xdr:rowOff>35243</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4401800" y="14731682"/>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153352</xdr:rowOff>
    </xdr:from>
    <xdr:to>
      <xdr:col>73</xdr:col>
      <xdr:colOff>44450</xdr:colOff>
      <xdr:row>87</xdr:row>
      <xdr:rowOff>83502</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5240000" y="14898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68279</xdr:rowOff>
    </xdr:from>
    <xdr:ext cx="762000" cy="259045"/>
    <xdr:sp macro="" textlink="">
      <xdr:nvSpPr>
        <xdr:cNvPr id="259" name="テキスト ボックス 258">
          <a:extLst>
            <a:ext uri="{FF2B5EF4-FFF2-40B4-BE49-F238E27FC236}">
              <a16:creationId xmlns:a16="http://schemas.microsoft.com/office/drawing/2014/main" id="{00000000-0008-0000-0300-000003010000}"/>
            </a:ext>
          </a:extLst>
        </xdr:cNvPr>
        <xdr:cNvSpPr txBox="1"/>
      </xdr:nvSpPr>
      <xdr:spPr>
        <a:xfrm>
          <a:off x="14909800" y="14984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5080</xdr:rowOff>
    </xdr:from>
    <xdr:to>
      <xdr:col>68</xdr:col>
      <xdr:colOff>152400</xdr:colOff>
      <xdr:row>86</xdr:row>
      <xdr:rowOff>35243</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3512800" y="14749780"/>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147320</xdr:rowOff>
    </xdr:from>
    <xdr:to>
      <xdr:col>68</xdr:col>
      <xdr:colOff>203200</xdr:colOff>
      <xdr:row>87</xdr:row>
      <xdr:rowOff>77470</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4351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62247</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4020800" y="1497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147320</xdr:rowOff>
    </xdr:from>
    <xdr:to>
      <xdr:col>64</xdr:col>
      <xdr:colOff>152400</xdr:colOff>
      <xdr:row>87</xdr:row>
      <xdr:rowOff>77470</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3462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62247</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3131800" y="1497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110173</xdr:rowOff>
    </xdr:from>
    <xdr:to>
      <xdr:col>81</xdr:col>
      <xdr:colOff>95250</xdr:colOff>
      <xdr:row>85</xdr:row>
      <xdr:rowOff>40323</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6967200" y="14511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126700</xdr:rowOff>
    </xdr:from>
    <xdr:ext cx="762000" cy="259045"/>
    <xdr:sp macro="" textlink="">
      <xdr:nvSpPr>
        <xdr:cNvPr id="271" name="給与水準   （国との比較）該当値テキスト">
          <a:extLst>
            <a:ext uri="{FF2B5EF4-FFF2-40B4-BE49-F238E27FC236}">
              <a16:creationId xmlns:a16="http://schemas.microsoft.com/office/drawing/2014/main" id="{00000000-0008-0000-0300-00000F010000}"/>
            </a:ext>
          </a:extLst>
        </xdr:cNvPr>
        <xdr:cNvSpPr txBox="1"/>
      </xdr:nvSpPr>
      <xdr:spPr>
        <a:xfrm>
          <a:off x="17106900" y="14357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35243</xdr:rowOff>
    </xdr:from>
    <xdr:to>
      <xdr:col>77</xdr:col>
      <xdr:colOff>95250</xdr:colOff>
      <xdr:row>85</xdr:row>
      <xdr:rowOff>136843</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129000" y="14608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147020</xdr:rowOff>
    </xdr:from>
    <xdr:ext cx="7366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798800" y="143773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107632</xdr:rowOff>
    </xdr:from>
    <xdr:to>
      <xdr:col>73</xdr:col>
      <xdr:colOff>44450</xdr:colOff>
      <xdr:row>86</xdr:row>
      <xdr:rowOff>37782</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5240000" y="14680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47959</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909800" y="14449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155893</xdr:rowOff>
    </xdr:from>
    <xdr:to>
      <xdr:col>68</xdr:col>
      <xdr:colOff>203200</xdr:colOff>
      <xdr:row>86</xdr:row>
      <xdr:rowOff>86043</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4351000" y="14729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96220</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020800" y="14498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125730</xdr:rowOff>
    </xdr:from>
    <xdr:to>
      <xdr:col>64</xdr:col>
      <xdr:colOff>152400</xdr:colOff>
      <xdr:row>86</xdr:row>
      <xdr:rowOff>55880</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3462000" y="1469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66057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131800" y="1446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0" name="正方形/長方形 279">
          <a:extLst>
            <a:ext uri="{FF2B5EF4-FFF2-40B4-BE49-F238E27FC236}">
              <a16:creationId xmlns:a16="http://schemas.microsoft.com/office/drawing/2014/main" id="{00000000-0008-0000-0300-000018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[28.18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人口が少ない</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県内最小</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ことから、人口千人当たりの職員数が多くなる傾向にある。類似団体との比較では</a:t>
          </a:r>
          <a:r>
            <a:rPr kumimoji="1" lang="en-US" altLang="ja-JP" sz="1100">
              <a:solidFill>
                <a:schemeClr val="dk1"/>
              </a:solidFill>
              <a:effectLst/>
              <a:latin typeface="+mn-lt"/>
              <a:ea typeface="+mn-ea"/>
              <a:cs typeface="+mn-cs"/>
            </a:rPr>
            <a:t>3.93</a:t>
          </a:r>
          <a:r>
            <a:rPr kumimoji="1" lang="ja-JP" altLang="ja-JP" sz="1100">
              <a:solidFill>
                <a:schemeClr val="dk1"/>
              </a:solidFill>
              <a:effectLst/>
              <a:latin typeface="+mn-lt"/>
              <a:ea typeface="+mn-ea"/>
              <a:cs typeface="+mn-cs"/>
            </a:rPr>
            <a:t>人多い結果となっている。人口は少ないものの、仕事の種類は同じであることから、住民サービスの維持向上も考慮しながら、平成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月に策定した「西目屋村定員適正化計画</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第</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期</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」に基づき計画期間</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年間で</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人削減を目標とする。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68</xdr:row>
      <xdr:rowOff>41275</xdr:rowOff>
    </xdr:from>
    <xdr:to>
      <xdr:col>85</xdr:col>
      <xdr:colOff>95250</xdr:colOff>
      <xdr:row>68</xdr:row>
      <xdr:rowOff>41275</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169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70502</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55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123825</xdr:rowOff>
    </xdr:from>
    <xdr:to>
      <xdr:col>85</xdr:col>
      <xdr:colOff>95250</xdr:colOff>
      <xdr:row>64</xdr:row>
      <xdr:rowOff>123825</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09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153052</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095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34925</xdr:rowOff>
    </xdr:from>
    <xdr:to>
      <xdr:col>85</xdr:col>
      <xdr:colOff>95250</xdr:colOff>
      <xdr:row>61</xdr:row>
      <xdr:rowOff>34925</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49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64152</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35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117475</xdr:rowOff>
    </xdr:from>
    <xdr:to>
      <xdr:col>85</xdr:col>
      <xdr:colOff>95250</xdr:colOff>
      <xdr:row>57</xdr:row>
      <xdr:rowOff>117475</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89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56</xdr:row>
      <xdr:rowOff>146702</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74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32591</xdr:rowOff>
    </xdr:from>
    <xdr:to>
      <xdr:col>81</xdr:col>
      <xdr:colOff>44450</xdr:colOff>
      <xdr:row>66</xdr:row>
      <xdr:rowOff>163385</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9976691"/>
          <a:ext cx="0" cy="15023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135462</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451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163385</xdr:rowOff>
    </xdr:from>
    <xdr:to>
      <xdr:col>81</xdr:col>
      <xdr:colOff>133350</xdr:colOff>
      <xdr:row>66</xdr:row>
      <xdr:rowOff>163385</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47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118968</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9720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32591</xdr:rowOff>
    </xdr:from>
    <xdr:to>
      <xdr:col>81</xdr:col>
      <xdr:colOff>133350</xdr:colOff>
      <xdr:row>58</xdr:row>
      <xdr:rowOff>32591</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9976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151479</xdr:rowOff>
    </xdr:from>
    <xdr:to>
      <xdr:col>81</xdr:col>
      <xdr:colOff>44450</xdr:colOff>
      <xdr:row>60</xdr:row>
      <xdr:rowOff>155099</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flipV="1">
          <a:off x="16179800" y="10438479"/>
          <a:ext cx="838200" cy="3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170118</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1142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153591</xdr:rowOff>
    </xdr:from>
    <xdr:to>
      <xdr:col>81</xdr:col>
      <xdr:colOff>95250</xdr:colOff>
      <xdr:row>60</xdr:row>
      <xdr:rowOff>83741</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269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155099</xdr:rowOff>
    </xdr:from>
    <xdr:to>
      <xdr:col>77</xdr:col>
      <xdr:colOff>44450</xdr:colOff>
      <xdr:row>61</xdr:row>
      <xdr:rowOff>11097</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5290800" y="10442099"/>
          <a:ext cx="889000" cy="27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141827</xdr:rowOff>
    </xdr:from>
    <xdr:to>
      <xdr:col>77</xdr:col>
      <xdr:colOff>95250</xdr:colOff>
      <xdr:row>60</xdr:row>
      <xdr:rowOff>71977</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257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82154</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0262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165354</xdr:rowOff>
    </xdr:from>
    <xdr:to>
      <xdr:col>72</xdr:col>
      <xdr:colOff>203200</xdr:colOff>
      <xdr:row>61</xdr:row>
      <xdr:rowOff>11097</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4401800" y="10452354"/>
          <a:ext cx="889000" cy="17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120110</xdr:rowOff>
    </xdr:from>
    <xdr:to>
      <xdr:col>73</xdr:col>
      <xdr:colOff>44450</xdr:colOff>
      <xdr:row>60</xdr:row>
      <xdr:rowOff>50260</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235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60437</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004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165354</xdr:rowOff>
    </xdr:from>
    <xdr:to>
      <xdr:col>68</xdr:col>
      <xdr:colOff>152400</xdr:colOff>
      <xdr:row>60</xdr:row>
      <xdr:rowOff>167163</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flipV="1">
          <a:off x="13512800" y="10452354"/>
          <a:ext cx="889000" cy="1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108347</xdr:rowOff>
    </xdr:from>
    <xdr:to>
      <xdr:col>68</xdr:col>
      <xdr:colOff>203200</xdr:colOff>
      <xdr:row>60</xdr:row>
      <xdr:rowOff>38497</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223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48674</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9992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96583</xdr:rowOff>
    </xdr:from>
    <xdr:to>
      <xdr:col>64</xdr:col>
      <xdr:colOff>152400</xdr:colOff>
      <xdr:row>60</xdr:row>
      <xdr:rowOff>26733</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21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36910</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998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100679</xdr:rowOff>
    </xdr:from>
    <xdr:to>
      <xdr:col>81</xdr:col>
      <xdr:colOff>95250</xdr:colOff>
      <xdr:row>61</xdr:row>
      <xdr:rowOff>30829</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387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72756</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0359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104299</xdr:rowOff>
    </xdr:from>
    <xdr:to>
      <xdr:col>77</xdr:col>
      <xdr:colOff>95250</xdr:colOff>
      <xdr:row>61</xdr:row>
      <xdr:rowOff>34449</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391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19226</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104776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131747</xdr:rowOff>
    </xdr:from>
    <xdr:to>
      <xdr:col>73</xdr:col>
      <xdr:colOff>44450</xdr:colOff>
      <xdr:row>61</xdr:row>
      <xdr:rowOff>61897</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418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46674</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10505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114554</xdr:rowOff>
    </xdr:from>
    <xdr:to>
      <xdr:col>68</xdr:col>
      <xdr:colOff>203200</xdr:colOff>
      <xdr:row>61</xdr:row>
      <xdr:rowOff>44704</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401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29481</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10487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116363</xdr:rowOff>
    </xdr:from>
    <xdr:to>
      <xdr:col>64</xdr:col>
      <xdr:colOff>152400</xdr:colOff>
      <xdr:row>61</xdr:row>
      <xdr:rowOff>46513</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403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31290</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10489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分子となる地方債の元利償還金は前年度</a:t>
          </a:r>
          <a:r>
            <a:rPr kumimoji="1" lang="ja-JP" altLang="en-US" sz="1100">
              <a:solidFill>
                <a:schemeClr val="dk1"/>
              </a:solidFill>
              <a:effectLst/>
              <a:latin typeface="+mn-lt"/>
              <a:ea typeface="+mn-ea"/>
              <a:cs typeface="+mn-cs"/>
            </a:rPr>
            <a:t>比</a:t>
          </a:r>
          <a:r>
            <a:rPr kumimoji="1" lang="en-US" altLang="ja-JP" sz="1100">
              <a:solidFill>
                <a:schemeClr val="dk1"/>
              </a:solidFill>
              <a:effectLst/>
              <a:latin typeface="+mn-lt"/>
              <a:ea typeface="+mn-ea"/>
              <a:cs typeface="+mn-cs"/>
            </a:rPr>
            <a:t>16,309</a:t>
          </a:r>
          <a:r>
            <a:rPr kumimoji="1" lang="ja-JP" altLang="en-US" sz="1100">
              <a:solidFill>
                <a:schemeClr val="dk1"/>
              </a:solidFill>
              <a:effectLst/>
              <a:latin typeface="+mn-lt"/>
              <a:ea typeface="+mn-ea"/>
              <a:cs typeface="+mn-cs"/>
            </a:rPr>
            <a:t>千円の減となったため、</a:t>
          </a:r>
          <a:r>
            <a:rPr kumimoji="1" lang="ja-JP" altLang="ja-JP" sz="1100">
              <a:solidFill>
                <a:schemeClr val="dk1"/>
              </a:solidFill>
              <a:effectLst/>
              <a:latin typeface="+mn-lt"/>
              <a:ea typeface="+mn-ea"/>
              <a:cs typeface="+mn-cs"/>
            </a:rPr>
            <a:t>前年度より</a:t>
          </a:r>
          <a:r>
            <a:rPr kumimoji="1" lang="en-US" altLang="ja-JP" sz="1100">
              <a:solidFill>
                <a:schemeClr val="dk1"/>
              </a:solidFill>
              <a:effectLst/>
              <a:latin typeface="+mn-lt"/>
              <a:ea typeface="+mn-ea"/>
              <a:cs typeface="+mn-cs"/>
            </a:rPr>
            <a:t>0.8</a:t>
          </a:r>
          <a:r>
            <a:rPr kumimoji="1" lang="ja-JP" altLang="ja-JP" sz="1100">
              <a:solidFill>
                <a:schemeClr val="dk1"/>
              </a:solidFill>
              <a:effectLst/>
              <a:latin typeface="+mn-lt"/>
              <a:ea typeface="+mn-ea"/>
              <a:cs typeface="+mn-cs"/>
            </a:rPr>
            <a:t>ポイント下降した。類似団体との比較では、</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ポイント上回っていることから引き続き公債費の適正化に努める。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a:extLst>
            <a:ext uri="{FF2B5EF4-FFF2-40B4-BE49-F238E27FC236}">
              <a16:creationId xmlns:a16="http://schemas.microsoft.com/office/drawing/2014/main" id="{00000000-0008-0000-0300-000075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40640</xdr:rowOff>
    </xdr:from>
    <xdr:to>
      <xdr:col>81</xdr:col>
      <xdr:colOff>44450</xdr:colOff>
      <xdr:row>45</xdr:row>
      <xdr:rowOff>98213</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7018000" y="6212840"/>
          <a:ext cx="0" cy="16006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70290</xdr:rowOff>
    </xdr:from>
    <xdr:ext cx="762000" cy="259045"/>
    <xdr:sp macro="" textlink="">
      <xdr:nvSpPr>
        <xdr:cNvPr id="375" name="公債費負担の状況最小値テキスト">
          <a:extLst>
            <a:ext uri="{FF2B5EF4-FFF2-40B4-BE49-F238E27FC236}">
              <a16:creationId xmlns:a16="http://schemas.microsoft.com/office/drawing/2014/main" id="{00000000-0008-0000-0300-000077010000}"/>
            </a:ext>
          </a:extLst>
        </xdr:cNvPr>
        <xdr:cNvSpPr txBox="1"/>
      </xdr:nvSpPr>
      <xdr:spPr>
        <a:xfrm>
          <a:off x="17106900" y="7785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98213</xdr:rowOff>
    </xdr:from>
    <xdr:to>
      <xdr:col>81</xdr:col>
      <xdr:colOff>133350</xdr:colOff>
      <xdr:row>45</xdr:row>
      <xdr:rowOff>98213</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7813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127017</xdr:rowOff>
    </xdr:from>
    <xdr:ext cx="762000" cy="259045"/>
    <xdr:sp macro="" textlink="">
      <xdr:nvSpPr>
        <xdr:cNvPr id="377" name="公債費負担の状況最大値テキスト">
          <a:extLst>
            <a:ext uri="{FF2B5EF4-FFF2-40B4-BE49-F238E27FC236}">
              <a16:creationId xmlns:a16="http://schemas.microsoft.com/office/drawing/2014/main" id="{00000000-0008-0000-0300-000079010000}"/>
            </a:ext>
          </a:extLst>
        </xdr:cNvPr>
        <xdr:cNvSpPr txBox="1"/>
      </xdr:nvSpPr>
      <xdr:spPr>
        <a:xfrm>
          <a:off x="17106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40640</xdr:rowOff>
    </xdr:from>
    <xdr:to>
      <xdr:col>81</xdr:col>
      <xdr:colOff>133350</xdr:colOff>
      <xdr:row>36</xdr:row>
      <xdr:rowOff>40640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621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30904</xdr:rowOff>
    </xdr:from>
    <xdr:to>
      <xdr:col>81</xdr:col>
      <xdr:colOff>44450</xdr:colOff>
      <xdr:row>43</xdr:row>
      <xdr:rowOff>95250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6179800" y="7403254"/>
          <a:ext cx="8382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138447</xdr:rowOff>
    </xdr:from>
    <xdr:ext cx="762000" cy="259045"/>
    <xdr:sp macro="" textlink="">
      <xdr:nvSpPr>
        <xdr:cNvPr id="380" name="公債費負担の状況平均値テキスト">
          <a:extLst>
            <a:ext uri="{FF2B5EF4-FFF2-40B4-BE49-F238E27FC236}">
              <a16:creationId xmlns:a16="http://schemas.microsoft.com/office/drawing/2014/main" id="{00000000-0008-0000-0300-00007C010000}"/>
            </a:ext>
          </a:extLst>
        </xdr:cNvPr>
        <xdr:cNvSpPr txBox="1"/>
      </xdr:nvSpPr>
      <xdr:spPr>
        <a:xfrm>
          <a:off x="17106900" y="69964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121920</xdr:rowOff>
    </xdr:from>
    <xdr:to>
      <xdr:col>81</xdr:col>
      <xdr:colOff>95250</xdr:colOff>
      <xdr:row>42</xdr:row>
      <xdr:rowOff>52070</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9672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95250</xdr:rowOff>
    </xdr:from>
    <xdr:to>
      <xdr:col>77</xdr:col>
      <xdr:colOff>44450</xdr:colOff>
      <xdr:row>43</xdr:row>
      <xdr:rowOff>135467</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5290800" y="746760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105833</xdr:rowOff>
    </xdr:from>
    <xdr:to>
      <xdr:col>77</xdr:col>
      <xdr:colOff>95250</xdr:colOff>
      <xdr:row>42</xdr:row>
      <xdr:rowOff>35983</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129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46160</xdr:rowOff>
    </xdr:from>
    <xdr:ext cx="7366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5798800" y="69041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135467</xdr:rowOff>
    </xdr:from>
    <xdr:to>
      <xdr:col>72</xdr:col>
      <xdr:colOff>203200</xdr:colOff>
      <xdr:row>43</xdr:row>
      <xdr:rowOff>143510</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4401800" y="750781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105833</xdr:rowOff>
    </xdr:from>
    <xdr:to>
      <xdr:col>73</xdr:col>
      <xdr:colOff>44450</xdr:colOff>
      <xdr:row>42</xdr:row>
      <xdr:rowOff>35983</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5240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46160</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909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143510</xdr:rowOff>
    </xdr:from>
    <xdr:to>
      <xdr:col>68</xdr:col>
      <xdr:colOff>152400</xdr:colOff>
      <xdr:row>43</xdr:row>
      <xdr:rowOff>167640</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3512800" y="751586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97790</xdr:rowOff>
    </xdr:from>
    <xdr:to>
      <xdr:col>68</xdr:col>
      <xdr:colOff>203200</xdr:colOff>
      <xdr:row>42</xdr:row>
      <xdr:rowOff>27940</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4351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38117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020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89746</xdr:rowOff>
    </xdr:from>
    <xdr:to>
      <xdr:col>64</xdr:col>
      <xdr:colOff>152400</xdr:colOff>
      <xdr:row>42</xdr:row>
      <xdr:rowOff>19896</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3462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30073</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131800" y="68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151554</xdr:rowOff>
    </xdr:from>
    <xdr:to>
      <xdr:col>81</xdr:col>
      <xdr:colOff>95250</xdr:colOff>
      <xdr:row>43</xdr:row>
      <xdr:rowOff>81704</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967200" y="735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123631</xdr:rowOff>
    </xdr:from>
    <xdr:ext cx="762000" cy="259045"/>
    <xdr:sp macro="" textlink="">
      <xdr:nvSpPr>
        <xdr:cNvPr id="399" name="公債費負担の状況該当値テキスト">
          <a:extLst>
            <a:ext uri="{FF2B5EF4-FFF2-40B4-BE49-F238E27FC236}">
              <a16:creationId xmlns:a16="http://schemas.microsoft.com/office/drawing/2014/main" id="{00000000-0008-0000-0300-00008F010000}"/>
            </a:ext>
          </a:extLst>
        </xdr:cNvPr>
        <xdr:cNvSpPr txBox="1"/>
      </xdr:nvSpPr>
      <xdr:spPr>
        <a:xfrm>
          <a:off x="17106900" y="7324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44450</xdr:rowOff>
    </xdr:from>
    <xdr:to>
      <xdr:col>77</xdr:col>
      <xdr:colOff>95250</xdr:colOff>
      <xdr:row>43</xdr:row>
      <xdr:rowOff>146050</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129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130827</xdr:rowOff>
    </xdr:from>
    <xdr:ext cx="7366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798800" y="750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84667</xdr:rowOff>
    </xdr:from>
    <xdr:to>
      <xdr:col>73</xdr:col>
      <xdr:colOff>44450</xdr:colOff>
      <xdr:row>44</xdr:row>
      <xdr:rowOff>14817</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5240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171044</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909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92710</xdr:rowOff>
    </xdr:from>
    <xdr:to>
      <xdr:col>68</xdr:col>
      <xdr:colOff>203200</xdr:colOff>
      <xdr:row>44</xdr:row>
      <xdr:rowOff>22860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43510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7637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020800" y="755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116840</xdr:rowOff>
    </xdr:from>
    <xdr:to>
      <xdr:col>64</xdr:col>
      <xdr:colOff>152400</xdr:colOff>
      <xdr:row>44</xdr:row>
      <xdr:rowOff>46990</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3462000" y="748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31767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131800" y="7575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充当可能基金の増により、将来負担比率は算出されなかった。今後も事業実施の適正化を図り、財政の健全化に努める</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21046</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313214"/>
          <a:ext cx="0" cy="16511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164573</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936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21046</xdr:rowOff>
    </xdr:from>
    <xdr:to>
      <xdr:col>81</xdr:col>
      <xdr:colOff>133350</xdr:colOff>
      <xdr:row>23</xdr:row>
      <xdr:rowOff>21046</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964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203200</xdr:colOff>
      <xdr:row>13</xdr:row>
      <xdr:rowOff>116538</xdr:rowOff>
    </xdr:from>
    <xdr:to>
      <xdr:col>77</xdr:col>
      <xdr:colOff>44450</xdr:colOff>
      <xdr:row>14</xdr:row>
      <xdr:rowOff>147320</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5290800" y="2345388"/>
          <a:ext cx="889000" cy="202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4" name="将来負担の状況平均値テキスト">
          <a:extLst>
            <a:ext uri="{FF2B5EF4-FFF2-40B4-BE49-F238E27FC236}">
              <a16:creationId xmlns:a16="http://schemas.microsoft.com/office/drawing/2014/main" id="{00000000-0008-0000-0300-0000BC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152400</xdr:colOff>
      <xdr:row>14</xdr:row>
      <xdr:rowOff>147320</xdr:rowOff>
    </xdr:from>
    <xdr:to>
      <xdr:col>72</xdr:col>
      <xdr:colOff>203200</xdr:colOff>
      <xdr:row>16</xdr:row>
      <xdr:rowOff>88235</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4401800" y="2547620"/>
          <a:ext cx="889000" cy="28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13</xdr:row>
      <xdr:rowOff>123432</xdr:rowOff>
    </xdr:from>
    <xdr:to>
      <xdr:col>68</xdr:col>
      <xdr:colOff>152400</xdr:colOff>
      <xdr:row>16</xdr:row>
      <xdr:rowOff>88235</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a:off x="13512800" y="2352282"/>
          <a:ext cx="889000" cy="479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33564</xdr:rowOff>
    </xdr:from>
    <xdr:to>
      <xdr:col>73</xdr:col>
      <xdr:colOff>44450</xdr:colOff>
      <xdr:row>13</xdr:row>
      <xdr:rowOff>135164</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65738</xdr:rowOff>
    </xdr:from>
    <xdr:to>
      <xdr:col>77</xdr:col>
      <xdr:colOff>95250</xdr:colOff>
      <xdr:row>13</xdr:row>
      <xdr:rowOff>167338</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6129000" y="2294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152115</xdr:rowOff>
    </xdr:from>
    <xdr:ext cx="7366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798800" y="2380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96520</xdr:rowOff>
    </xdr:from>
    <xdr:to>
      <xdr:col>73</xdr:col>
      <xdr:colOff>44450</xdr:colOff>
      <xdr:row>15</xdr:row>
      <xdr:rowOff>26670</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5240000" y="249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11447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4909800" y="2583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37435</xdr:rowOff>
    </xdr:from>
    <xdr:to>
      <xdr:col>68</xdr:col>
      <xdr:colOff>203200</xdr:colOff>
      <xdr:row>16</xdr:row>
      <xdr:rowOff>139035</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4351000" y="2780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123812</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4020800" y="2867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72632</xdr:rowOff>
    </xdr:from>
    <xdr:to>
      <xdr:col>64</xdr:col>
      <xdr:colOff>152400</xdr:colOff>
      <xdr:row>14</xdr:row>
      <xdr:rowOff>2782</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3462000" y="2301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159009</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3131800" y="2387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青森県西目屋村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1,242
1,242
246.02
2,490,670
2,384,186
93,833
1,352,599
2,209,996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前年度よりも</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a:t>
          </a:r>
          <a:r>
            <a:rPr kumimoji="1" lang="ja-JP" altLang="en-US" sz="1100">
              <a:solidFill>
                <a:schemeClr val="dk1"/>
              </a:solidFill>
              <a:effectLst/>
              <a:latin typeface="+mn-lt"/>
              <a:ea typeface="+mn-ea"/>
              <a:cs typeface="+mn-cs"/>
            </a:rPr>
            <a:t>り</a:t>
          </a:r>
          <a:r>
            <a:rPr kumimoji="1" lang="ja-JP" altLang="ja-JP" sz="1100">
              <a:solidFill>
                <a:schemeClr val="dk1"/>
              </a:solidFill>
              <a:effectLst/>
              <a:latin typeface="+mn-lt"/>
              <a:ea typeface="+mn-ea"/>
              <a:cs typeface="+mn-cs"/>
            </a:rPr>
            <a:t>、類似団体を</a:t>
          </a:r>
          <a:r>
            <a:rPr kumimoji="1" lang="en-US" altLang="ja-JP" sz="1100">
              <a:solidFill>
                <a:schemeClr val="dk1"/>
              </a:solidFill>
              <a:effectLst/>
              <a:latin typeface="+mn-lt"/>
              <a:ea typeface="+mn-ea"/>
              <a:cs typeface="+mn-cs"/>
            </a:rPr>
            <a:t>0.9</a:t>
          </a:r>
          <a:r>
            <a:rPr kumimoji="1" lang="ja-JP" altLang="ja-JP" sz="1100">
              <a:solidFill>
                <a:schemeClr val="dk1"/>
              </a:solidFill>
              <a:effectLst/>
              <a:latin typeface="+mn-lt"/>
              <a:ea typeface="+mn-ea"/>
              <a:cs typeface="+mn-cs"/>
            </a:rPr>
            <a:t>ポイント下回った。退職者の不補充等の効果が現われてきており、引き続き人件費の抑制に努める。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156718</xdr:rowOff>
    </xdr:from>
    <xdr:to>
      <xdr:col>24</xdr:col>
      <xdr:colOff>25400</xdr:colOff>
      <xdr:row>41</xdr:row>
      <xdr:rowOff>1270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814568"/>
          <a:ext cx="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144797</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00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1270</xdr:rowOff>
    </xdr:from>
    <xdr:to>
      <xdr:col>24</xdr:col>
      <xdr:colOff>114300</xdr:colOff>
      <xdr:row>41</xdr:row>
      <xdr:rowOff>1270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03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71645</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558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156718</xdr:rowOff>
    </xdr:from>
    <xdr:to>
      <xdr:col>24</xdr:col>
      <xdr:colOff>114300</xdr:colOff>
      <xdr:row>33</xdr:row>
      <xdr:rowOff>156718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814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149860</xdr:rowOff>
    </xdr:from>
    <xdr:to>
      <xdr:col>24</xdr:col>
      <xdr:colOff>25400</xdr:colOff>
      <xdr:row>36</xdr:row>
      <xdr:rowOff>154432</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32206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112285</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84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140208</xdr:rowOff>
    </xdr:from>
    <xdr:to>
      <xdr:col>24</xdr:col>
      <xdr:colOff>76200</xdr:colOff>
      <xdr:row>37</xdr:row>
      <xdr:rowOff>70358</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145288</xdr:rowOff>
    </xdr:from>
    <xdr:to>
      <xdr:col>19</xdr:col>
      <xdr:colOff>187325</xdr:colOff>
      <xdr:row>36</xdr:row>
      <xdr:rowOff>154432</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31748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140208</xdr:rowOff>
    </xdr:from>
    <xdr:to>
      <xdr:col>20</xdr:col>
      <xdr:colOff>38100</xdr:colOff>
      <xdr:row>37</xdr:row>
      <xdr:rowOff>70358</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55135</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398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145288</xdr:rowOff>
    </xdr:from>
    <xdr:to>
      <xdr:col>15</xdr:col>
      <xdr:colOff>98425</xdr:colOff>
      <xdr:row>37</xdr:row>
      <xdr:rowOff>124714</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317488"/>
          <a:ext cx="8890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112776</xdr:rowOff>
    </xdr:from>
    <xdr:to>
      <xdr:col>15</xdr:col>
      <xdr:colOff>149225</xdr:colOff>
      <xdr:row>37</xdr:row>
      <xdr:rowOff>42926</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27703</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124714</xdr:rowOff>
    </xdr:from>
    <xdr:to>
      <xdr:col>11</xdr:col>
      <xdr:colOff>9525</xdr:colOff>
      <xdr:row>38</xdr:row>
      <xdr:rowOff>117856</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468364"/>
          <a:ext cx="8890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37338</xdr:rowOff>
    </xdr:from>
    <xdr:to>
      <xdr:col>11</xdr:col>
      <xdr:colOff>60325</xdr:colOff>
      <xdr:row>37</xdr:row>
      <xdr:rowOff>138938</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149115</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149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762</xdr:rowOff>
    </xdr:from>
    <xdr:to>
      <xdr:col>6</xdr:col>
      <xdr:colOff>171450</xdr:colOff>
      <xdr:row>37</xdr:row>
      <xdr:rowOff>102362</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112539</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99060</xdr:rowOff>
    </xdr:from>
    <xdr:to>
      <xdr:col>24</xdr:col>
      <xdr:colOff>76200</xdr:colOff>
      <xdr:row>37</xdr:row>
      <xdr:rowOff>29210</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115587</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11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103632</xdr:rowOff>
    </xdr:from>
    <xdr:to>
      <xdr:col>20</xdr:col>
      <xdr:colOff>38100</xdr:colOff>
      <xdr:row>37</xdr:row>
      <xdr:rowOff>33782</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43959</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044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94488</xdr:rowOff>
    </xdr:from>
    <xdr:to>
      <xdr:col>15</xdr:col>
      <xdr:colOff>149225</xdr:colOff>
      <xdr:row>37</xdr:row>
      <xdr:rowOff>24638</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34815</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73914</xdr:rowOff>
    </xdr:from>
    <xdr:to>
      <xdr:col>11</xdr:col>
      <xdr:colOff>60325</xdr:colOff>
      <xdr:row>38</xdr:row>
      <xdr:rowOff>4064</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41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160291</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503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67056</xdr:rowOff>
    </xdr:from>
    <xdr:to>
      <xdr:col>6</xdr:col>
      <xdr:colOff>171450</xdr:colOff>
      <xdr:row>38</xdr:row>
      <xdr:rowOff>168656</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582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153433</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668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mn-lt"/>
              <a:ea typeface="+mn-ea"/>
              <a:cs typeface="+mn-cs"/>
            </a:rPr>
            <a:t>R</a:t>
          </a:r>
          <a:r>
            <a:rPr kumimoji="1" lang="ja-JP" altLang="ja-JP" sz="1100">
              <a:solidFill>
                <a:schemeClr val="dk1"/>
              </a:solidFill>
              <a:effectLst/>
              <a:latin typeface="+mn-lt"/>
              <a:ea typeface="+mn-ea"/>
              <a:cs typeface="+mn-cs"/>
            </a:rPr>
            <a:t>元年度より導入した第</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セクター管理施設への指定管理料制度の導入及び水陸バス運行に係る運行委託料が大きなウエイトを占め、前年度比</a:t>
          </a:r>
          <a:r>
            <a:rPr kumimoji="1" lang="en-US" altLang="ja-JP" sz="1100">
              <a:solidFill>
                <a:schemeClr val="dk1"/>
              </a:solidFill>
              <a:effectLst/>
              <a:latin typeface="+mn-lt"/>
              <a:ea typeface="+mn-ea"/>
              <a:cs typeface="+mn-cs"/>
            </a:rPr>
            <a:t>1.3</a:t>
          </a:r>
          <a:r>
            <a:rPr kumimoji="1" lang="ja-JP" altLang="ja-JP" sz="1100">
              <a:solidFill>
                <a:schemeClr val="dk1"/>
              </a:solidFill>
              <a:effectLst/>
              <a:latin typeface="+mn-lt"/>
              <a:ea typeface="+mn-ea"/>
              <a:cs typeface="+mn-cs"/>
            </a:rPr>
            <a:t>ポイントの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となった。類似団体との比較では</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ポイント上回っているため、今後とも行財政改革の実施により縮減に努める。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149860</xdr:rowOff>
    </xdr:from>
    <xdr:to>
      <xdr:col>82</xdr:col>
      <xdr:colOff>107950</xdr:colOff>
      <xdr:row>21</xdr:row>
      <xdr:rowOff>28702</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550160"/>
          <a:ext cx="0" cy="1078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779</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601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28702</xdr:rowOff>
    </xdr:from>
    <xdr:to>
      <xdr:col>82</xdr:col>
      <xdr:colOff>196850</xdr:colOff>
      <xdr:row>21</xdr:row>
      <xdr:rowOff>28702</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629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64787</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2293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149860</xdr:rowOff>
    </xdr:from>
    <xdr:to>
      <xdr:col>82</xdr:col>
      <xdr:colOff>196850</xdr:colOff>
      <xdr:row>14</xdr:row>
      <xdr:rowOff>149860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550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156718</xdr:rowOff>
    </xdr:from>
    <xdr:to>
      <xdr:col>82</xdr:col>
      <xdr:colOff>107950</xdr:colOff>
      <xdr:row>18</xdr:row>
      <xdr:rowOff>44704</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5671800" y="3071368"/>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53865</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7970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37338</xdr:rowOff>
    </xdr:from>
    <xdr:to>
      <xdr:col>82</xdr:col>
      <xdr:colOff>158750</xdr:colOff>
      <xdr:row>17</xdr:row>
      <xdr:rowOff>138938</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95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156718</xdr:rowOff>
    </xdr:from>
    <xdr:to>
      <xdr:col>78</xdr:col>
      <xdr:colOff>69850</xdr:colOff>
      <xdr:row>17</xdr:row>
      <xdr:rowOff>165862</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4782800" y="307136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23622</xdr:rowOff>
    </xdr:from>
    <xdr:to>
      <xdr:col>78</xdr:col>
      <xdr:colOff>120650</xdr:colOff>
      <xdr:row>17</xdr:row>
      <xdr:rowOff>125222</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293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135399</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2707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165862</xdr:rowOff>
    </xdr:from>
    <xdr:to>
      <xdr:col>73</xdr:col>
      <xdr:colOff>180975</xdr:colOff>
      <xdr:row>18</xdr:row>
      <xdr:rowOff>85852</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3893800" y="3080512"/>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140208</xdr:rowOff>
    </xdr:from>
    <xdr:to>
      <xdr:col>74</xdr:col>
      <xdr:colOff>31750</xdr:colOff>
      <xdr:row>17</xdr:row>
      <xdr:rowOff>70358</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80535</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2652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85852</xdr:rowOff>
    </xdr:from>
    <xdr:to>
      <xdr:col>69</xdr:col>
      <xdr:colOff>92075</xdr:colOff>
      <xdr:row>19</xdr:row>
      <xdr:rowOff>83566</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004800" y="3171952"/>
          <a:ext cx="889000" cy="16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144780</xdr:rowOff>
    </xdr:from>
    <xdr:to>
      <xdr:col>69</xdr:col>
      <xdr:colOff>142875</xdr:colOff>
      <xdr:row>17</xdr:row>
      <xdr:rowOff>74930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85107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265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55626</xdr:rowOff>
    </xdr:from>
    <xdr:to>
      <xdr:col>65</xdr:col>
      <xdr:colOff>53975</xdr:colOff>
      <xdr:row>17</xdr:row>
      <xdr:rowOff>157226</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297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167403</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2739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165354</xdr:rowOff>
    </xdr:from>
    <xdr:to>
      <xdr:col>82</xdr:col>
      <xdr:colOff>158750</xdr:colOff>
      <xdr:row>18</xdr:row>
      <xdr:rowOff>95504</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3080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137431</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3052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105918</xdr:rowOff>
    </xdr:from>
    <xdr:to>
      <xdr:col>78</xdr:col>
      <xdr:colOff>120650</xdr:colOff>
      <xdr:row>18</xdr:row>
      <xdr:rowOff>36068</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3020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20845</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3106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115062</xdr:rowOff>
    </xdr:from>
    <xdr:to>
      <xdr:col>74</xdr:col>
      <xdr:colOff>31750</xdr:colOff>
      <xdr:row>18</xdr:row>
      <xdr:rowOff>45212</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3029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29989</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3116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35052</xdr:rowOff>
    </xdr:from>
    <xdr:to>
      <xdr:col>69</xdr:col>
      <xdr:colOff>142875</xdr:colOff>
      <xdr:row>18</xdr:row>
      <xdr:rowOff>136652</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3121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121429</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3207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32766</xdr:rowOff>
    </xdr:from>
    <xdr:to>
      <xdr:col>65</xdr:col>
      <xdr:colOff>53975</xdr:colOff>
      <xdr:row>19</xdr:row>
      <xdr:rowOff>134366</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3290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119143</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337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看板政策の一つとして、子ども医療費や保育料の完全無料化等子育て支援対策の充実を図ってきたことから、常に類似団体を上回ってきたが、</a:t>
          </a:r>
          <a:r>
            <a:rPr kumimoji="1" lang="en-US" altLang="ja-JP" sz="1100">
              <a:solidFill>
                <a:schemeClr val="dk1"/>
              </a:solidFill>
              <a:effectLst/>
              <a:latin typeface="+mn-lt"/>
              <a:ea typeface="+mn-ea"/>
              <a:cs typeface="+mn-cs"/>
            </a:rPr>
            <a:t>R</a:t>
          </a:r>
          <a:r>
            <a:rPr kumimoji="1" lang="ja-JP" altLang="ja-JP" sz="1100">
              <a:solidFill>
                <a:schemeClr val="dk1"/>
              </a:solidFill>
              <a:effectLst/>
              <a:latin typeface="+mn-lt"/>
              <a:ea typeface="+mn-ea"/>
              <a:cs typeface="+mn-cs"/>
            </a:rPr>
            <a:t>元年度からは国の政策により村単独の部分が減少したこと、子どもの数が減少してきていることから減少傾向にあり、類似団体との比較では縮まってきている。少子化対策は喫緊の課題であることから、予算の選択と集中を進め、財源の確保に努め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6" name="扶助費グラフ枠">
          <a:extLst>
            <a:ext uri="{FF2B5EF4-FFF2-40B4-BE49-F238E27FC236}">
              <a16:creationId xmlns:a16="http://schemas.microsoft.com/office/drawing/2014/main" id="{00000000-0008-0000-0400-0000B0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88900</xdr:rowOff>
    </xdr:from>
    <xdr:to>
      <xdr:col>24</xdr:col>
      <xdr:colOff>25400</xdr:colOff>
      <xdr:row>62</xdr:row>
      <xdr:rowOff>50800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flipV="1">
          <a:off x="4826000" y="917575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22877</xdr:rowOff>
    </xdr:from>
    <xdr:ext cx="762000" cy="259045"/>
    <xdr:sp macro="" textlink="">
      <xdr:nvSpPr>
        <xdr:cNvPr id="178" name="扶助費最小値テキスト">
          <a:extLst>
            <a:ext uri="{FF2B5EF4-FFF2-40B4-BE49-F238E27FC236}">
              <a16:creationId xmlns:a16="http://schemas.microsoft.com/office/drawing/2014/main" id="{00000000-0008-0000-0400-0000B2000000}"/>
            </a:ext>
          </a:extLst>
        </xdr:cNvPr>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50800</xdr:rowOff>
    </xdr:from>
    <xdr:to>
      <xdr:col>24</xdr:col>
      <xdr:colOff>114300</xdr:colOff>
      <xdr:row>62</xdr:row>
      <xdr:rowOff>50800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3827</xdr:rowOff>
    </xdr:from>
    <xdr:ext cx="762000" cy="259045"/>
    <xdr:sp macro="" textlink="">
      <xdr:nvSpPr>
        <xdr:cNvPr id="180" name="扶助費最大値テキスト">
          <a:extLst>
            <a:ext uri="{FF2B5EF4-FFF2-40B4-BE49-F238E27FC236}">
              <a16:creationId xmlns:a16="http://schemas.microsoft.com/office/drawing/2014/main" id="{00000000-0008-0000-0400-0000B4000000}"/>
            </a:ext>
          </a:extLst>
        </xdr:cNvPr>
        <xdr:cNvSpPr txBox="1"/>
      </xdr:nvSpPr>
      <xdr:spPr>
        <a:xfrm>
          <a:off x="4914900" y="891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88900</xdr:rowOff>
    </xdr:from>
    <xdr:to>
      <xdr:col>24</xdr:col>
      <xdr:colOff>114300</xdr:colOff>
      <xdr:row>53</xdr:row>
      <xdr:rowOff>88900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917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146050</xdr:rowOff>
    </xdr:from>
    <xdr:to>
      <xdr:col>24</xdr:col>
      <xdr:colOff>25400</xdr:colOff>
      <xdr:row>57</xdr:row>
      <xdr:rowOff>12700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3987800" y="974725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130827</xdr:rowOff>
    </xdr:from>
    <xdr:ext cx="762000" cy="259045"/>
    <xdr:sp macro="" textlink="">
      <xdr:nvSpPr>
        <xdr:cNvPr id="183" name="扶助費平均値テキスト">
          <a:extLst>
            <a:ext uri="{FF2B5EF4-FFF2-40B4-BE49-F238E27FC236}">
              <a16:creationId xmlns:a16="http://schemas.microsoft.com/office/drawing/2014/main" id="{00000000-0008-0000-0400-0000B7000000}"/>
            </a:ext>
          </a:extLst>
        </xdr:cNvPr>
        <xdr:cNvSpPr txBox="1"/>
      </xdr:nvSpPr>
      <xdr:spPr>
        <a:xfrm>
          <a:off x="4914900" y="93891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114300</xdr:rowOff>
    </xdr:from>
    <xdr:to>
      <xdr:col>24</xdr:col>
      <xdr:colOff>76200</xdr:colOff>
      <xdr:row>56</xdr:row>
      <xdr:rowOff>44450</xdr:rowOff>
    </xdr:to>
    <xdr:sp macro="" textlink="">
      <xdr:nvSpPr>
        <xdr:cNvPr id="184" name="フローチャート: 判断 183">
          <a:extLst>
            <a:ext uri="{FF2B5EF4-FFF2-40B4-BE49-F238E27FC236}">
              <a16:creationId xmlns:a16="http://schemas.microsoft.com/office/drawing/2014/main" id="{00000000-0008-0000-0400-0000B8000000}"/>
            </a:ext>
          </a:extLst>
        </xdr:cNvPr>
        <xdr:cNvSpPr/>
      </xdr:nvSpPr>
      <xdr:spPr>
        <a:xfrm>
          <a:off x="47752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165100</xdr:rowOff>
    </xdr:from>
    <xdr:to>
      <xdr:col>19</xdr:col>
      <xdr:colOff>187325</xdr:colOff>
      <xdr:row>56</xdr:row>
      <xdr:rowOff>146050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3098800" y="959485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114300</xdr:rowOff>
    </xdr:from>
    <xdr:to>
      <xdr:col>20</xdr:col>
      <xdr:colOff>38100</xdr:colOff>
      <xdr:row>56</xdr:row>
      <xdr:rowOff>44450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3937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54627</xdr:rowOff>
    </xdr:from>
    <xdr:ext cx="736600" cy="259045"/>
    <xdr:sp macro="" textlink="">
      <xdr:nvSpPr>
        <xdr:cNvPr id="187" name="テキスト ボックス 186">
          <a:extLst>
            <a:ext uri="{FF2B5EF4-FFF2-40B4-BE49-F238E27FC236}">
              <a16:creationId xmlns:a16="http://schemas.microsoft.com/office/drawing/2014/main" id="{00000000-0008-0000-0400-0000BB000000}"/>
            </a:ext>
          </a:extLst>
        </xdr:cNvPr>
        <xdr:cNvSpPr txBox="1"/>
      </xdr:nvSpPr>
      <xdr:spPr>
        <a:xfrm>
          <a:off x="3606800" y="9312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165100</xdr:rowOff>
    </xdr:from>
    <xdr:to>
      <xdr:col>15</xdr:col>
      <xdr:colOff>98425</xdr:colOff>
      <xdr:row>57</xdr:row>
      <xdr:rowOff>88900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2209800" y="9594850"/>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95250</xdr:rowOff>
    </xdr:from>
    <xdr:to>
      <xdr:col>15</xdr:col>
      <xdr:colOff>149225</xdr:colOff>
      <xdr:row>56</xdr:row>
      <xdr:rowOff>25400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048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35577</xdr:rowOff>
    </xdr:from>
    <xdr:ext cx="7620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2717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88900</xdr:rowOff>
    </xdr:from>
    <xdr:to>
      <xdr:col>11</xdr:col>
      <xdr:colOff>9525</xdr:colOff>
      <xdr:row>58</xdr:row>
      <xdr:rowOff>69850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1320800" y="986155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152400</xdr:rowOff>
    </xdr:from>
    <xdr:to>
      <xdr:col>11</xdr:col>
      <xdr:colOff>60325</xdr:colOff>
      <xdr:row>56</xdr:row>
      <xdr:rowOff>82550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2159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92727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1828800" y="935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0</xdr:rowOff>
    </xdr:from>
    <xdr:to>
      <xdr:col>6</xdr:col>
      <xdr:colOff>171450</xdr:colOff>
      <xdr:row>56</xdr:row>
      <xdr:rowOff>101600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1270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111777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939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133350</xdr:rowOff>
    </xdr:from>
    <xdr:to>
      <xdr:col>24</xdr:col>
      <xdr:colOff>76200</xdr:colOff>
      <xdr:row>57</xdr:row>
      <xdr:rowOff>63500</xdr:rowOff>
    </xdr:to>
    <xdr:sp macro="" textlink="">
      <xdr:nvSpPr>
        <xdr:cNvPr id="201" name="楕円 200">
          <a:extLst>
            <a:ext uri="{FF2B5EF4-FFF2-40B4-BE49-F238E27FC236}">
              <a16:creationId xmlns:a16="http://schemas.microsoft.com/office/drawing/2014/main" id="{00000000-0008-0000-0400-0000C9000000}"/>
            </a:ext>
          </a:extLst>
        </xdr:cNvPr>
        <xdr:cNvSpPr/>
      </xdr:nvSpPr>
      <xdr:spPr>
        <a:xfrm>
          <a:off x="4775200" y="973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105427</xdr:rowOff>
    </xdr:from>
    <xdr:ext cx="762000" cy="259045"/>
    <xdr:sp macro="" textlink="">
      <xdr:nvSpPr>
        <xdr:cNvPr id="202" name="扶助費該当値テキスト">
          <a:extLst>
            <a:ext uri="{FF2B5EF4-FFF2-40B4-BE49-F238E27FC236}">
              <a16:creationId xmlns:a16="http://schemas.microsoft.com/office/drawing/2014/main" id="{00000000-0008-0000-0400-0000CA000000}"/>
            </a:ext>
          </a:extLst>
        </xdr:cNvPr>
        <xdr:cNvSpPr txBox="1"/>
      </xdr:nvSpPr>
      <xdr:spPr>
        <a:xfrm>
          <a:off x="49149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95250</xdr:rowOff>
    </xdr:from>
    <xdr:to>
      <xdr:col>20</xdr:col>
      <xdr:colOff>38100</xdr:colOff>
      <xdr:row>57</xdr:row>
      <xdr:rowOff>25400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3937000" y="969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10177</xdr:rowOff>
    </xdr:from>
    <xdr:ext cx="7366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3606800" y="9782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114300</xdr:rowOff>
    </xdr:from>
    <xdr:to>
      <xdr:col>15</xdr:col>
      <xdr:colOff>149225</xdr:colOff>
      <xdr:row>56</xdr:row>
      <xdr:rowOff>44450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048000" y="954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29227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717800" y="963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38100</xdr:rowOff>
    </xdr:from>
    <xdr:to>
      <xdr:col>11</xdr:col>
      <xdr:colOff>60325</xdr:colOff>
      <xdr:row>57</xdr:row>
      <xdr:rowOff>139700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2159000" y="981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124477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828800" y="989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19050</xdr:rowOff>
    </xdr:from>
    <xdr:to>
      <xdr:col>6</xdr:col>
      <xdr:colOff>171450</xdr:colOff>
      <xdr:row>58</xdr:row>
      <xdr:rowOff>120650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1270000" y="996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105427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9398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1" name="正方形/長方形 210">
          <a:extLst>
            <a:ext uri="{FF2B5EF4-FFF2-40B4-BE49-F238E27FC236}">
              <a16:creationId xmlns:a16="http://schemas.microsoft.com/office/drawing/2014/main" id="{00000000-0008-0000-0400-0000D3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2" name="正方形/長方形 211">
          <a:extLst>
            <a:ext uri="{FF2B5EF4-FFF2-40B4-BE49-F238E27FC236}">
              <a16:creationId xmlns:a16="http://schemas.microsoft.com/office/drawing/2014/main" id="{00000000-0008-0000-0400-0000D4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1" name="テキスト ボックス 220">
          <a:extLst>
            <a:ext uri="{FF2B5EF4-FFF2-40B4-BE49-F238E27FC236}">
              <a16:creationId xmlns:a16="http://schemas.microsoft.com/office/drawing/2014/main" id="{00000000-0008-0000-0400-0000DD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その他にカウントされる維持補修費及び繰出金を合わせた決算額等は、前年度よりも</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増となった。</a:t>
          </a:r>
          <a:r>
            <a:rPr kumimoji="1" lang="ja-JP" altLang="ja-JP" sz="1100">
              <a:solidFill>
                <a:schemeClr val="dk1"/>
              </a:solidFill>
              <a:effectLst/>
              <a:latin typeface="+mn-lt"/>
              <a:ea typeface="+mn-ea"/>
              <a:cs typeface="+mn-cs"/>
            </a:rPr>
            <a:t>類似団体との比較では</a:t>
          </a:r>
          <a:r>
            <a:rPr kumimoji="1" lang="en-US" altLang="ja-JP" sz="1100">
              <a:solidFill>
                <a:schemeClr val="dk1"/>
              </a:solidFill>
              <a:effectLst/>
              <a:latin typeface="+mn-lt"/>
              <a:ea typeface="+mn-ea"/>
              <a:cs typeface="+mn-cs"/>
            </a:rPr>
            <a:t>5.9</a:t>
          </a:r>
          <a:r>
            <a:rPr kumimoji="1" lang="ja-JP" altLang="ja-JP" sz="1100">
              <a:solidFill>
                <a:schemeClr val="dk1"/>
              </a:solidFill>
              <a:effectLst/>
              <a:latin typeface="+mn-lt"/>
              <a:ea typeface="+mn-ea"/>
              <a:cs typeface="+mn-cs"/>
            </a:rPr>
            <a:t>ポイント上回っており、</a:t>
          </a:r>
          <a:r>
            <a:rPr kumimoji="1" lang="ja-JP" altLang="en-US" sz="1100">
              <a:solidFill>
                <a:schemeClr val="dk1"/>
              </a:solidFill>
              <a:effectLst/>
              <a:latin typeface="+mn-lt"/>
              <a:ea typeface="+mn-ea"/>
              <a:cs typeface="+mn-cs"/>
            </a:rPr>
            <a:t>介護保険特別会計、</a:t>
          </a:r>
          <a:r>
            <a:rPr kumimoji="1" lang="ja-JP" altLang="ja-JP" sz="1100">
              <a:solidFill>
                <a:schemeClr val="dk1"/>
              </a:solidFill>
              <a:effectLst/>
              <a:latin typeface="+mn-lt"/>
              <a:ea typeface="+mn-ea"/>
              <a:cs typeface="+mn-cs"/>
            </a:rPr>
            <a:t>簡易水道事業及び農業集落排水事業特別会計に対する繰出金が大部分を占める状況にあることから、</a:t>
          </a:r>
          <a:r>
            <a:rPr kumimoji="1" lang="ja-JP" altLang="en-US" sz="1100">
              <a:solidFill>
                <a:schemeClr val="dk1"/>
              </a:solidFill>
              <a:effectLst/>
              <a:latin typeface="+mn-lt"/>
              <a:ea typeface="+mn-ea"/>
              <a:cs typeface="+mn-cs"/>
            </a:rPr>
            <a:t>介護予防の推進等や</a:t>
          </a:r>
          <a:r>
            <a:rPr kumimoji="1" lang="en-US" altLang="ja-JP" sz="1100">
              <a:solidFill>
                <a:schemeClr val="dk1"/>
              </a:solidFill>
              <a:effectLst/>
              <a:latin typeface="+mn-lt"/>
              <a:ea typeface="+mn-ea"/>
              <a:cs typeface="+mn-cs"/>
            </a:rPr>
            <a:t>H20</a:t>
          </a:r>
          <a:r>
            <a:rPr kumimoji="1" lang="ja-JP" altLang="ja-JP" sz="1100">
              <a:solidFill>
                <a:schemeClr val="dk1"/>
              </a:solidFill>
              <a:effectLst/>
              <a:latin typeface="+mn-lt"/>
              <a:ea typeface="+mn-ea"/>
              <a:cs typeface="+mn-cs"/>
            </a:rPr>
            <a:t>年度を最後に行っていない上下水道の料金改定も視野に、繰出金の抑制に努める。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3" name="直線コネクタ 222">
          <a:extLst>
            <a:ext uri="{FF2B5EF4-FFF2-40B4-BE49-F238E27FC236}">
              <a16:creationId xmlns:a16="http://schemas.microsoft.com/office/drawing/2014/main" id="{00000000-0008-0000-0400-0000DF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2" name="その他グラフ枠">
          <a:extLst>
            <a:ext uri="{FF2B5EF4-FFF2-40B4-BE49-F238E27FC236}">
              <a16:creationId xmlns:a16="http://schemas.microsoft.com/office/drawing/2014/main" id="{00000000-0008-0000-0400-0000E8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xdr:rowOff>
    </xdr:from>
    <xdr:to>
      <xdr:col>82</xdr:col>
      <xdr:colOff>107950</xdr:colOff>
      <xdr:row>61</xdr:row>
      <xdr:rowOff>64135</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flipV="1">
          <a:off x="16510000" y="9271000"/>
          <a:ext cx="0" cy="1251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36212</xdr:rowOff>
    </xdr:from>
    <xdr:ext cx="762000" cy="259045"/>
    <xdr:sp macro="" textlink="">
      <xdr:nvSpPr>
        <xdr:cNvPr id="234" name="その他最小値テキスト">
          <a:extLst>
            <a:ext uri="{FF2B5EF4-FFF2-40B4-BE49-F238E27FC236}">
              <a16:creationId xmlns:a16="http://schemas.microsoft.com/office/drawing/2014/main" id="{00000000-0008-0000-0400-0000EA000000}"/>
            </a:ext>
          </a:extLst>
        </xdr:cNvPr>
        <xdr:cNvSpPr txBox="1"/>
      </xdr:nvSpPr>
      <xdr:spPr>
        <a:xfrm>
          <a:off x="16598900" y="10494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64135</xdr:rowOff>
    </xdr:from>
    <xdr:to>
      <xdr:col>82</xdr:col>
      <xdr:colOff>196850</xdr:colOff>
      <xdr:row>61</xdr:row>
      <xdr:rowOff>64135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6421100" y="10522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99077</xdr:rowOff>
    </xdr:from>
    <xdr:ext cx="762000" cy="259045"/>
    <xdr:sp macro="" textlink="">
      <xdr:nvSpPr>
        <xdr:cNvPr id="236" name="その他最大値テキスト">
          <a:extLst>
            <a:ext uri="{FF2B5EF4-FFF2-40B4-BE49-F238E27FC236}">
              <a16:creationId xmlns:a16="http://schemas.microsoft.com/office/drawing/2014/main" id="{00000000-0008-0000-0400-0000EC000000}"/>
            </a:ext>
          </a:extLst>
        </xdr:cNvPr>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12700</xdr:rowOff>
    </xdr:from>
    <xdr:to>
      <xdr:col>82</xdr:col>
      <xdr:colOff>196850</xdr:colOff>
      <xdr:row>54</xdr:row>
      <xdr:rowOff>12700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161290</xdr:rowOff>
    </xdr:from>
    <xdr:to>
      <xdr:col>82</xdr:col>
      <xdr:colOff>107950</xdr:colOff>
      <xdr:row>59</xdr:row>
      <xdr:rowOff>86995</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5671800" y="10105390"/>
          <a:ext cx="838200" cy="9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58437</xdr:rowOff>
    </xdr:from>
    <xdr:ext cx="762000" cy="259045"/>
    <xdr:sp macro="" textlink="">
      <xdr:nvSpPr>
        <xdr:cNvPr id="239" name="その他平均値テキスト">
          <a:extLst>
            <a:ext uri="{FF2B5EF4-FFF2-40B4-BE49-F238E27FC236}">
              <a16:creationId xmlns:a16="http://schemas.microsoft.com/office/drawing/2014/main" id="{00000000-0008-0000-0400-0000EF000000}"/>
            </a:ext>
          </a:extLst>
        </xdr:cNvPr>
        <xdr:cNvSpPr txBox="1"/>
      </xdr:nvSpPr>
      <xdr:spPr>
        <a:xfrm>
          <a:off x="16598900" y="96596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41910</xdr:rowOff>
    </xdr:from>
    <xdr:to>
      <xdr:col>82</xdr:col>
      <xdr:colOff>158750</xdr:colOff>
      <xdr:row>57</xdr:row>
      <xdr:rowOff>143510</xdr:rowOff>
    </xdr:to>
    <xdr:sp macro="" textlink="">
      <xdr:nvSpPr>
        <xdr:cNvPr id="240" name="フローチャート: 判断 239">
          <a:extLst>
            <a:ext uri="{FF2B5EF4-FFF2-40B4-BE49-F238E27FC236}">
              <a16:creationId xmlns:a16="http://schemas.microsoft.com/office/drawing/2014/main" id="{00000000-0008-0000-0400-0000F0000000}"/>
            </a:ext>
          </a:extLst>
        </xdr:cNvPr>
        <xdr:cNvSpPr/>
      </xdr:nvSpPr>
      <xdr:spPr>
        <a:xfrm>
          <a:off x="164592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161290</xdr:rowOff>
    </xdr:from>
    <xdr:to>
      <xdr:col>78</xdr:col>
      <xdr:colOff>69850</xdr:colOff>
      <xdr:row>59</xdr:row>
      <xdr:rowOff>104140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flipV="1">
          <a:off x="14782800" y="1010539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53340</xdr:rowOff>
    </xdr:from>
    <xdr:to>
      <xdr:col>78</xdr:col>
      <xdr:colOff>120650</xdr:colOff>
      <xdr:row>57</xdr:row>
      <xdr:rowOff>154940</xdr:rowOff>
    </xdr:to>
    <xdr:sp macro="" textlink="">
      <xdr:nvSpPr>
        <xdr:cNvPr id="242" name="フローチャート: 判断 241">
          <a:extLst>
            <a:ext uri="{FF2B5EF4-FFF2-40B4-BE49-F238E27FC236}">
              <a16:creationId xmlns:a16="http://schemas.microsoft.com/office/drawing/2014/main" id="{00000000-0008-0000-0400-0000F2000000}"/>
            </a:ext>
          </a:extLst>
        </xdr:cNvPr>
        <xdr:cNvSpPr/>
      </xdr:nvSpPr>
      <xdr:spPr>
        <a:xfrm>
          <a:off x="15621000" y="982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165117</xdr:rowOff>
    </xdr:from>
    <xdr:ext cx="736600" cy="259045"/>
    <xdr:sp macro="" textlink="">
      <xdr:nvSpPr>
        <xdr:cNvPr id="243" name="テキスト ボックス 242">
          <a:extLst>
            <a:ext uri="{FF2B5EF4-FFF2-40B4-BE49-F238E27FC236}">
              <a16:creationId xmlns:a16="http://schemas.microsoft.com/office/drawing/2014/main" id="{00000000-0008-0000-0400-0000F3000000}"/>
            </a:ext>
          </a:extLst>
        </xdr:cNvPr>
        <xdr:cNvSpPr txBox="1"/>
      </xdr:nvSpPr>
      <xdr:spPr>
        <a:xfrm>
          <a:off x="15290800" y="95948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104140</xdr:rowOff>
    </xdr:from>
    <xdr:to>
      <xdr:col>73</xdr:col>
      <xdr:colOff>180975</xdr:colOff>
      <xdr:row>60</xdr:row>
      <xdr:rowOff>24130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3893800" y="1021969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36195</xdr:rowOff>
    </xdr:from>
    <xdr:to>
      <xdr:col>74</xdr:col>
      <xdr:colOff>31750</xdr:colOff>
      <xdr:row>57</xdr:row>
      <xdr:rowOff>137795</xdr:rowOff>
    </xdr:to>
    <xdr:sp macro="" textlink="">
      <xdr:nvSpPr>
        <xdr:cNvPr id="245" name="フローチャート: 判断 244">
          <a:extLst>
            <a:ext uri="{FF2B5EF4-FFF2-40B4-BE49-F238E27FC236}">
              <a16:creationId xmlns:a16="http://schemas.microsoft.com/office/drawing/2014/main" id="{00000000-0008-0000-0400-0000F5000000}"/>
            </a:ext>
          </a:extLst>
        </xdr:cNvPr>
        <xdr:cNvSpPr/>
      </xdr:nvSpPr>
      <xdr:spPr>
        <a:xfrm>
          <a:off x="14732000" y="980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147972</xdr:rowOff>
    </xdr:from>
    <xdr:ext cx="762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4401800" y="9577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58420</xdr:rowOff>
    </xdr:from>
    <xdr:to>
      <xdr:col>69</xdr:col>
      <xdr:colOff>92075</xdr:colOff>
      <xdr:row>60</xdr:row>
      <xdr:rowOff>24130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3004800" y="1017397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93345</xdr:rowOff>
    </xdr:from>
    <xdr:to>
      <xdr:col>69</xdr:col>
      <xdr:colOff>142875</xdr:colOff>
      <xdr:row>58</xdr:row>
      <xdr:rowOff>23495</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3843000" y="986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33672</xdr:rowOff>
    </xdr:from>
    <xdr:ext cx="762000" cy="259045"/>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a:off x="13512800" y="9634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87630</xdr:rowOff>
    </xdr:from>
    <xdr:to>
      <xdr:col>65</xdr:col>
      <xdr:colOff>53975</xdr:colOff>
      <xdr:row>58</xdr:row>
      <xdr:rowOff>17780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2954000" y="986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27957</xdr:rowOff>
    </xdr:from>
    <xdr:ext cx="7620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2623800" y="962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36195</xdr:rowOff>
    </xdr:from>
    <xdr:to>
      <xdr:col>82</xdr:col>
      <xdr:colOff>158750</xdr:colOff>
      <xdr:row>59</xdr:row>
      <xdr:rowOff>137795</xdr:rowOff>
    </xdr:to>
    <xdr:sp macro="" textlink="">
      <xdr:nvSpPr>
        <xdr:cNvPr id="257" name="楕円 256">
          <a:extLst>
            <a:ext uri="{FF2B5EF4-FFF2-40B4-BE49-F238E27FC236}">
              <a16:creationId xmlns:a16="http://schemas.microsoft.com/office/drawing/2014/main" id="{00000000-0008-0000-0400-000001010000}"/>
            </a:ext>
          </a:extLst>
        </xdr:cNvPr>
        <xdr:cNvSpPr/>
      </xdr:nvSpPr>
      <xdr:spPr>
        <a:xfrm>
          <a:off x="16459200" y="10151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8272</xdr:rowOff>
    </xdr:from>
    <xdr:ext cx="762000" cy="259045"/>
    <xdr:sp macro="" textlink="">
      <xdr:nvSpPr>
        <xdr:cNvPr id="258" name="その他該当値テキスト">
          <a:extLst>
            <a:ext uri="{FF2B5EF4-FFF2-40B4-BE49-F238E27FC236}">
              <a16:creationId xmlns:a16="http://schemas.microsoft.com/office/drawing/2014/main" id="{00000000-0008-0000-0400-000002010000}"/>
            </a:ext>
          </a:extLst>
        </xdr:cNvPr>
        <xdr:cNvSpPr txBox="1"/>
      </xdr:nvSpPr>
      <xdr:spPr>
        <a:xfrm>
          <a:off x="16598900" y="10123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110490</xdr:rowOff>
    </xdr:from>
    <xdr:to>
      <xdr:col>78</xdr:col>
      <xdr:colOff>120650</xdr:colOff>
      <xdr:row>59</xdr:row>
      <xdr:rowOff>40640</xdr:rowOff>
    </xdr:to>
    <xdr:sp macro="" textlink="">
      <xdr:nvSpPr>
        <xdr:cNvPr id="259" name="楕円 258">
          <a:extLst>
            <a:ext uri="{FF2B5EF4-FFF2-40B4-BE49-F238E27FC236}">
              <a16:creationId xmlns:a16="http://schemas.microsoft.com/office/drawing/2014/main" id="{00000000-0008-0000-0400-000003010000}"/>
            </a:ext>
          </a:extLst>
        </xdr:cNvPr>
        <xdr:cNvSpPr/>
      </xdr:nvSpPr>
      <xdr:spPr>
        <a:xfrm>
          <a:off x="15621000" y="10054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25417</xdr:rowOff>
    </xdr:from>
    <xdr:ext cx="7366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290800" y="101409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53340</xdr:rowOff>
    </xdr:from>
    <xdr:to>
      <xdr:col>74</xdr:col>
      <xdr:colOff>31750</xdr:colOff>
      <xdr:row>59</xdr:row>
      <xdr:rowOff>154940</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4732000" y="10168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139717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4401800" y="10255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144780</xdr:rowOff>
    </xdr:from>
    <xdr:to>
      <xdr:col>69</xdr:col>
      <xdr:colOff>142875</xdr:colOff>
      <xdr:row>60</xdr:row>
      <xdr:rowOff>74930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3843000" y="10260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59707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10346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7620</xdr:rowOff>
    </xdr:from>
    <xdr:to>
      <xdr:col>65</xdr:col>
      <xdr:colOff>53975</xdr:colOff>
      <xdr:row>59</xdr:row>
      <xdr:rowOff>109220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2954000" y="10123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93997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10209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7" name="正方形/長方形 266">
          <a:extLst>
            <a:ext uri="{FF2B5EF4-FFF2-40B4-BE49-F238E27FC236}">
              <a16:creationId xmlns:a16="http://schemas.microsoft.com/office/drawing/2014/main" id="{00000000-0008-0000-0400-00000B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68" name="正方形/長方形 267">
          <a:extLst>
            <a:ext uri="{FF2B5EF4-FFF2-40B4-BE49-F238E27FC236}">
              <a16:creationId xmlns:a16="http://schemas.microsoft.com/office/drawing/2014/main" id="{00000000-0008-0000-0400-00000C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69" name="正方形/長方形 268">
          <a:extLst>
            <a:ext uri="{FF2B5EF4-FFF2-40B4-BE49-F238E27FC236}">
              <a16:creationId xmlns:a16="http://schemas.microsoft.com/office/drawing/2014/main" id="{00000000-0008-0000-0400-00000D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類似団体との比較では</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ポイント下回っている。今後も</a:t>
          </a:r>
          <a:r>
            <a:rPr kumimoji="1" lang="ja-JP" altLang="en-US" sz="1100">
              <a:solidFill>
                <a:schemeClr val="dk1"/>
              </a:solidFill>
              <a:effectLst/>
              <a:latin typeface="+mn-lt"/>
              <a:ea typeface="+mn-ea"/>
              <a:cs typeface="+mn-cs"/>
            </a:rPr>
            <a:t>必要性の低い補助金は見直しや廃止を行う方針である。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78" name="テキスト ボックス 277">
          <a:extLst>
            <a:ext uri="{FF2B5EF4-FFF2-40B4-BE49-F238E27FC236}">
              <a16:creationId xmlns:a16="http://schemas.microsoft.com/office/drawing/2014/main" id="{00000000-0008-0000-0400-000016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79" name="直線コネクタ 278">
          <a:extLst>
            <a:ext uri="{FF2B5EF4-FFF2-40B4-BE49-F238E27FC236}">
              <a16:creationId xmlns:a16="http://schemas.microsoft.com/office/drawing/2014/main" id="{00000000-0008-0000-0400-000017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1" name="直線コネクタ 280">
          <a:extLst>
            <a:ext uri="{FF2B5EF4-FFF2-40B4-BE49-F238E27FC236}">
              <a16:creationId xmlns:a16="http://schemas.microsoft.com/office/drawing/2014/main" id="{00000000-0008-0000-0400-000019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0" name="補助費等グラフ枠">
          <a:extLst>
            <a:ext uri="{FF2B5EF4-FFF2-40B4-BE49-F238E27FC236}">
              <a16:creationId xmlns:a16="http://schemas.microsoft.com/office/drawing/2014/main" id="{00000000-0008-0000-0400-000022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44704</xdr:rowOff>
    </xdr:from>
    <xdr:to>
      <xdr:col>82</xdr:col>
      <xdr:colOff>107950</xdr:colOff>
      <xdr:row>41</xdr:row>
      <xdr:rowOff>10414</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flipV="1">
          <a:off x="16510000" y="5874004"/>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153941</xdr:rowOff>
    </xdr:from>
    <xdr:ext cx="762000" cy="259045"/>
    <xdr:sp macro="" textlink="">
      <xdr:nvSpPr>
        <xdr:cNvPr id="292" name="補助費等最小値テキスト">
          <a:extLst>
            <a:ext uri="{FF2B5EF4-FFF2-40B4-BE49-F238E27FC236}">
              <a16:creationId xmlns:a16="http://schemas.microsoft.com/office/drawing/2014/main" id="{00000000-0008-0000-0400-000024010000}"/>
            </a:ext>
          </a:extLst>
        </xdr:cNvPr>
        <xdr:cNvSpPr txBox="1"/>
      </xdr:nvSpPr>
      <xdr:spPr>
        <a:xfrm>
          <a:off x="16598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10414</xdr:rowOff>
    </xdr:from>
    <xdr:to>
      <xdr:col>82</xdr:col>
      <xdr:colOff>196850</xdr:colOff>
      <xdr:row>41</xdr:row>
      <xdr:rowOff>10414</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6421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131081</xdr:rowOff>
    </xdr:from>
    <xdr:ext cx="762000" cy="259045"/>
    <xdr:sp macro="" textlink="">
      <xdr:nvSpPr>
        <xdr:cNvPr id="294" name="補助費等最大値テキスト">
          <a:extLst>
            <a:ext uri="{FF2B5EF4-FFF2-40B4-BE49-F238E27FC236}">
              <a16:creationId xmlns:a16="http://schemas.microsoft.com/office/drawing/2014/main" id="{00000000-0008-0000-0400-000026010000}"/>
            </a:ext>
          </a:extLst>
        </xdr:cNvPr>
        <xdr:cNvSpPr txBox="1"/>
      </xdr:nvSpPr>
      <xdr:spPr>
        <a:xfrm>
          <a:off x="16598900" y="5617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44704</xdr:rowOff>
    </xdr:from>
    <xdr:to>
      <xdr:col>82</xdr:col>
      <xdr:colOff>196850</xdr:colOff>
      <xdr:row>34</xdr:row>
      <xdr:rowOff>44704</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6421100" y="5874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3556</xdr:rowOff>
    </xdr:from>
    <xdr:to>
      <xdr:col>82</xdr:col>
      <xdr:colOff>107950</xdr:colOff>
      <xdr:row>36</xdr:row>
      <xdr:rowOff>44704</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5671800" y="6175756"/>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103141</xdr:rowOff>
    </xdr:from>
    <xdr:ext cx="762000" cy="259045"/>
    <xdr:sp macro="" textlink="">
      <xdr:nvSpPr>
        <xdr:cNvPr id="297" name="補助費等平均値テキスト">
          <a:extLst>
            <a:ext uri="{FF2B5EF4-FFF2-40B4-BE49-F238E27FC236}">
              <a16:creationId xmlns:a16="http://schemas.microsoft.com/office/drawing/2014/main" id="{00000000-0008-0000-0400-000029010000}"/>
            </a:ext>
          </a:extLst>
        </xdr:cNvPr>
        <xdr:cNvSpPr txBox="1"/>
      </xdr:nvSpPr>
      <xdr:spPr>
        <a:xfrm>
          <a:off x="16598900" y="6275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131064</xdr:rowOff>
    </xdr:from>
    <xdr:to>
      <xdr:col>82</xdr:col>
      <xdr:colOff>158750</xdr:colOff>
      <xdr:row>37</xdr:row>
      <xdr:rowOff>61214</xdr:rowOff>
    </xdr:to>
    <xdr:sp macro="" textlink="">
      <xdr:nvSpPr>
        <xdr:cNvPr id="298" name="フローチャート: 判断 297">
          <a:extLst>
            <a:ext uri="{FF2B5EF4-FFF2-40B4-BE49-F238E27FC236}">
              <a16:creationId xmlns:a16="http://schemas.microsoft.com/office/drawing/2014/main" id="{00000000-0008-0000-0400-00002A010000}"/>
            </a:ext>
          </a:extLst>
        </xdr:cNvPr>
        <xdr:cNvSpPr/>
      </xdr:nvSpPr>
      <xdr:spPr>
        <a:xfrm>
          <a:off x="164592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147574</xdr:rowOff>
    </xdr:from>
    <xdr:to>
      <xdr:col>78</xdr:col>
      <xdr:colOff>69850</xdr:colOff>
      <xdr:row>36</xdr:row>
      <xdr:rowOff>3556</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4782800" y="614832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85344</xdr:rowOff>
    </xdr:from>
    <xdr:to>
      <xdr:col>78</xdr:col>
      <xdr:colOff>120650</xdr:colOff>
      <xdr:row>37</xdr:row>
      <xdr:rowOff>15494</xdr:rowOff>
    </xdr:to>
    <xdr:sp macro="" textlink="">
      <xdr:nvSpPr>
        <xdr:cNvPr id="300" name="フローチャート: 判断 299">
          <a:extLst>
            <a:ext uri="{FF2B5EF4-FFF2-40B4-BE49-F238E27FC236}">
              <a16:creationId xmlns:a16="http://schemas.microsoft.com/office/drawing/2014/main" id="{00000000-0008-0000-0400-00002C010000}"/>
            </a:ext>
          </a:extLst>
        </xdr:cNvPr>
        <xdr:cNvSpPr/>
      </xdr:nvSpPr>
      <xdr:spPr>
        <a:xfrm>
          <a:off x="15621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271</xdr:rowOff>
    </xdr:from>
    <xdr:ext cx="7366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5290800" y="6343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147574</xdr:rowOff>
    </xdr:from>
    <xdr:to>
      <xdr:col>73</xdr:col>
      <xdr:colOff>180975</xdr:colOff>
      <xdr:row>36</xdr:row>
      <xdr:rowOff>12700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3893800" y="614832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62484</xdr:rowOff>
    </xdr:from>
    <xdr:to>
      <xdr:col>74</xdr:col>
      <xdr:colOff>31750</xdr:colOff>
      <xdr:row>36</xdr:row>
      <xdr:rowOff>164084</xdr:rowOff>
    </xdr:to>
    <xdr:sp macro="" textlink="">
      <xdr:nvSpPr>
        <xdr:cNvPr id="303" name="フローチャート: 判断 302">
          <a:extLst>
            <a:ext uri="{FF2B5EF4-FFF2-40B4-BE49-F238E27FC236}">
              <a16:creationId xmlns:a16="http://schemas.microsoft.com/office/drawing/2014/main" id="{00000000-0008-0000-0400-00002F010000}"/>
            </a:ext>
          </a:extLst>
        </xdr:cNvPr>
        <xdr:cNvSpPr/>
      </xdr:nvSpPr>
      <xdr:spPr>
        <a:xfrm>
          <a:off x="14732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148861</xdr:rowOff>
    </xdr:from>
    <xdr:ext cx="762000" cy="259045"/>
    <xdr:sp macro="" textlink="">
      <xdr:nvSpPr>
        <xdr:cNvPr id="304" name="テキスト ボックス 303">
          <a:extLst>
            <a:ext uri="{FF2B5EF4-FFF2-40B4-BE49-F238E27FC236}">
              <a16:creationId xmlns:a16="http://schemas.microsoft.com/office/drawing/2014/main" id="{00000000-0008-0000-0400-000030010000}"/>
            </a:ext>
          </a:extLst>
        </xdr:cNvPr>
        <xdr:cNvSpPr txBox="1"/>
      </xdr:nvSpPr>
      <xdr:spPr>
        <a:xfrm>
          <a:off x="14401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12700</xdr:rowOff>
    </xdr:from>
    <xdr:to>
      <xdr:col>69</xdr:col>
      <xdr:colOff>92075</xdr:colOff>
      <xdr:row>36</xdr:row>
      <xdr:rowOff>76708</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3004800" y="6184900"/>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85344</xdr:rowOff>
    </xdr:from>
    <xdr:to>
      <xdr:col>69</xdr:col>
      <xdr:colOff>142875</xdr:colOff>
      <xdr:row>37</xdr:row>
      <xdr:rowOff>15494</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3843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271</xdr:rowOff>
    </xdr:from>
    <xdr:ext cx="762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3512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89916</xdr:rowOff>
    </xdr:from>
    <xdr:to>
      <xdr:col>65</xdr:col>
      <xdr:colOff>53975</xdr:colOff>
      <xdr:row>37</xdr:row>
      <xdr:rowOff>20066</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2954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4843</xdr:rowOff>
    </xdr:from>
    <xdr:ext cx="762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2623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165354</xdr:rowOff>
    </xdr:from>
    <xdr:to>
      <xdr:col>82</xdr:col>
      <xdr:colOff>158750</xdr:colOff>
      <xdr:row>36</xdr:row>
      <xdr:rowOff>95504</xdr:rowOff>
    </xdr:to>
    <xdr:sp macro="" textlink="">
      <xdr:nvSpPr>
        <xdr:cNvPr id="315" name="楕円 314">
          <a:extLst>
            <a:ext uri="{FF2B5EF4-FFF2-40B4-BE49-F238E27FC236}">
              <a16:creationId xmlns:a16="http://schemas.microsoft.com/office/drawing/2014/main" id="{00000000-0008-0000-0400-00003B010000}"/>
            </a:ext>
          </a:extLst>
        </xdr:cNvPr>
        <xdr:cNvSpPr/>
      </xdr:nvSpPr>
      <xdr:spPr>
        <a:xfrm>
          <a:off x="16459200" y="61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10431</xdr:rowOff>
    </xdr:from>
    <xdr:ext cx="762000" cy="259045"/>
    <xdr:sp macro="" textlink="">
      <xdr:nvSpPr>
        <xdr:cNvPr id="316" name="補助費等該当値テキスト">
          <a:extLst>
            <a:ext uri="{FF2B5EF4-FFF2-40B4-BE49-F238E27FC236}">
              <a16:creationId xmlns:a16="http://schemas.microsoft.com/office/drawing/2014/main" id="{00000000-0008-0000-0400-00003C010000}"/>
            </a:ext>
          </a:extLst>
        </xdr:cNvPr>
        <xdr:cNvSpPr txBox="1"/>
      </xdr:nvSpPr>
      <xdr:spPr>
        <a:xfrm>
          <a:off x="16598900" y="601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124206</xdr:rowOff>
    </xdr:from>
    <xdr:to>
      <xdr:col>78</xdr:col>
      <xdr:colOff>120650</xdr:colOff>
      <xdr:row>36</xdr:row>
      <xdr:rowOff>54356</xdr:rowOff>
    </xdr:to>
    <xdr:sp macro="" textlink="">
      <xdr:nvSpPr>
        <xdr:cNvPr id="317" name="楕円 316">
          <a:extLst>
            <a:ext uri="{FF2B5EF4-FFF2-40B4-BE49-F238E27FC236}">
              <a16:creationId xmlns:a16="http://schemas.microsoft.com/office/drawing/2014/main" id="{00000000-0008-0000-0400-00003D010000}"/>
            </a:ext>
          </a:extLst>
        </xdr:cNvPr>
        <xdr:cNvSpPr/>
      </xdr:nvSpPr>
      <xdr:spPr>
        <a:xfrm>
          <a:off x="15621000" y="612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64533</xdr:rowOff>
    </xdr:from>
    <xdr:ext cx="7366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290800" y="5893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96774</xdr:rowOff>
    </xdr:from>
    <xdr:to>
      <xdr:col>74</xdr:col>
      <xdr:colOff>31750</xdr:colOff>
      <xdr:row>36</xdr:row>
      <xdr:rowOff>26924</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4732000" y="609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37101</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401800" y="586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133350</xdr:rowOff>
    </xdr:from>
    <xdr:to>
      <xdr:col>69</xdr:col>
      <xdr:colOff>142875</xdr:colOff>
      <xdr:row>36</xdr:row>
      <xdr:rowOff>63500</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3843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73677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25908</xdr:rowOff>
    </xdr:from>
    <xdr:to>
      <xdr:col>65</xdr:col>
      <xdr:colOff>53975</xdr:colOff>
      <xdr:row>36</xdr:row>
      <xdr:rowOff>127508</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29540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137685</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596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5" name="正方形/長方形 324">
          <a:extLst>
            <a:ext uri="{FF2B5EF4-FFF2-40B4-BE49-F238E27FC236}">
              <a16:creationId xmlns:a16="http://schemas.microsoft.com/office/drawing/2014/main" id="{00000000-0008-0000-0400-000045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6" name="正方形/長方形 325">
          <a:extLst>
            <a:ext uri="{FF2B5EF4-FFF2-40B4-BE49-F238E27FC236}">
              <a16:creationId xmlns:a16="http://schemas.microsoft.com/office/drawing/2014/main" id="{00000000-0008-0000-0400-000046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7" name="正方形/長方形 326">
          <a:extLst>
            <a:ext uri="{FF2B5EF4-FFF2-40B4-BE49-F238E27FC236}">
              <a16:creationId xmlns:a16="http://schemas.microsoft.com/office/drawing/2014/main" id="{00000000-0008-0000-0400-000047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28" name="正方形/長方形 327">
          <a:extLst>
            <a:ext uri="{FF2B5EF4-FFF2-40B4-BE49-F238E27FC236}">
              <a16:creationId xmlns:a16="http://schemas.microsoft.com/office/drawing/2014/main" id="{00000000-0008-0000-0400-000048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mn-lt"/>
              <a:ea typeface="+mn-ea"/>
              <a:cs typeface="+mn-cs"/>
            </a:rPr>
            <a:t>H19</a:t>
          </a:r>
          <a:r>
            <a:rPr kumimoji="1" lang="ja-JP" altLang="ja-JP" sz="1100">
              <a:solidFill>
                <a:schemeClr val="dk1"/>
              </a:solidFill>
              <a:effectLst/>
              <a:latin typeface="+mn-lt"/>
              <a:ea typeface="+mn-ea"/>
              <a:cs typeface="+mn-cs"/>
            </a:rPr>
            <a:t>年度に</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億超の繰上償還を行った後、公債費負担適正化計画に基づき、計画的な起債発行を行ってきたことから、</a:t>
          </a:r>
          <a:r>
            <a:rPr kumimoji="1" lang="en-US" altLang="ja-JP" sz="1100">
              <a:solidFill>
                <a:schemeClr val="dk1"/>
              </a:solidFill>
              <a:effectLst/>
              <a:latin typeface="+mn-lt"/>
              <a:ea typeface="+mn-ea"/>
              <a:cs typeface="+mn-cs"/>
            </a:rPr>
            <a:t>H24</a:t>
          </a:r>
          <a:r>
            <a:rPr kumimoji="1" lang="ja-JP" altLang="ja-JP" sz="1100">
              <a:solidFill>
                <a:schemeClr val="dk1"/>
              </a:solidFill>
              <a:effectLst/>
              <a:latin typeface="+mn-lt"/>
              <a:ea typeface="+mn-ea"/>
              <a:cs typeface="+mn-cs"/>
            </a:rPr>
            <a:t>年度以降は</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を切る水準となっているが、Ｈ</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～の集中投資に係る起債の償還が本格化することから、</a:t>
          </a:r>
          <a:r>
            <a:rPr kumimoji="1" lang="en-US" altLang="ja-JP" sz="1100">
              <a:solidFill>
                <a:schemeClr val="dk1"/>
              </a:solidFill>
              <a:effectLst/>
              <a:latin typeface="+mn-lt"/>
              <a:ea typeface="+mn-ea"/>
              <a:cs typeface="+mn-cs"/>
            </a:rPr>
            <a:t>R3</a:t>
          </a:r>
          <a:r>
            <a:rPr kumimoji="1" lang="ja-JP" altLang="ja-JP" sz="1100">
              <a:solidFill>
                <a:schemeClr val="dk1"/>
              </a:solidFill>
              <a:effectLst/>
              <a:latin typeface="+mn-lt"/>
              <a:ea typeface="+mn-ea"/>
              <a:cs typeface="+mn-cs"/>
            </a:rPr>
            <a:t>年度に任意繰上償還（</a:t>
          </a:r>
          <a:r>
            <a:rPr kumimoji="1" lang="en-US" altLang="ja-JP" sz="1100">
              <a:solidFill>
                <a:schemeClr val="dk1"/>
              </a:solidFill>
              <a:effectLst/>
              <a:latin typeface="+mn-lt"/>
              <a:ea typeface="+mn-ea"/>
              <a:cs typeface="+mn-cs"/>
            </a:rPr>
            <a:t>H30</a:t>
          </a:r>
          <a:r>
            <a:rPr kumimoji="1" lang="ja-JP" altLang="ja-JP" sz="1100">
              <a:solidFill>
                <a:schemeClr val="dk1"/>
              </a:solidFill>
              <a:effectLst/>
              <a:latin typeface="+mn-lt"/>
              <a:ea typeface="+mn-ea"/>
              <a:cs typeface="+mn-cs"/>
            </a:rPr>
            <a:t>過疎対策事業債：</a:t>
          </a:r>
          <a:r>
            <a:rPr kumimoji="1" lang="en-US" altLang="ja-JP" sz="1100">
              <a:solidFill>
                <a:schemeClr val="dk1"/>
              </a:solidFill>
              <a:effectLst/>
              <a:latin typeface="+mn-lt"/>
              <a:ea typeface="+mn-ea"/>
              <a:cs typeface="+mn-cs"/>
            </a:rPr>
            <a:t>268,400</a:t>
          </a:r>
          <a:r>
            <a:rPr kumimoji="1" lang="ja-JP" altLang="ja-JP" sz="1100">
              <a:solidFill>
                <a:schemeClr val="dk1"/>
              </a:solidFill>
              <a:effectLst/>
              <a:latin typeface="+mn-lt"/>
              <a:ea typeface="+mn-ea"/>
              <a:cs typeface="+mn-cs"/>
            </a:rPr>
            <a:t>千円）を実施し、公債費負担の平準化を図った。今後とも将来負担を見通し、計画的な地方債発行に努める。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7" name="直線コネクタ 336">
          <a:extLst>
            <a:ext uri="{FF2B5EF4-FFF2-40B4-BE49-F238E27FC236}">
              <a16:creationId xmlns:a16="http://schemas.microsoft.com/office/drawing/2014/main" id="{00000000-0008-0000-0400-000051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39" name="直線コネクタ 338">
          <a:extLst>
            <a:ext uri="{FF2B5EF4-FFF2-40B4-BE49-F238E27FC236}">
              <a16:creationId xmlns:a16="http://schemas.microsoft.com/office/drawing/2014/main" id="{00000000-0008-0000-0400-000053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公債費グラフ枠">
          <a:extLst>
            <a:ext uri="{FF2B5EF4-FFF2-40B4-BE49-F238E27FC236}">
              <a16:creationId xmlns:a16="http://schemas.microsoft.com/office/drawing/2014/main" id="{00000000-0008-0000-0400-00005E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142240</xdr:rowOff>
    </xdr:from>
    <xdr:to>
      <xdr:col>24</xdr:col>
      <xdr:colOff>25400</xdr:colOff>
      <xdr:row>80</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flipV="1">
          <a:off x="4826000" y="12658090"/>
          <a:ext cx="0" cy="1127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41927</xdr:rowOff>
    </xdr:from>
    <xdr:ext cx="762000" cy="259045"/>
    <xdr:sp macro="" textlink="">
      <xdr:nvSpPr>
        <xdr:cNvPr id="352" name="公債費最小値テキスト">
          <a:extLst>
            <a:ext uri="{FF2B5EF4-FFF2-40B4-BE49-F238E27FC236}">
              <a16:creationId xmlns:a16="http://schemas.microsoft.com/office/drawing/2014/main" id="{00000000-0008-0000-0400-000060010000}"/>
            </a:ext>
          </a:extLst>
        </xdr:cNvPr>
        <xdr:cNvSpPr txBox="1"/>
      </xdr:nvSpPr>
      <xdr:spPr>
        <a:xfrm>
          <a:off x="4914900" y="1375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69850</xdr:rowOff>
    </xdr:from>
    <xdr:to>
      <xdr:col>24</xdr:col>
      <xdr:colOff>114300</xdr:colOff>
      <xdr:row>80</xdr:row>
      <xdr:rowOff>69850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4737100" y="13785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57167</xdr:rowOff>
    </xdr:from>
    <xdr:ext cx="762000" cy="259045"/>
    <xdr:sp macro="" textlink="">
      <xdr:nvSpPr>
        <xdr:cNvPr id="354" name="公債費最大値テキスト">
          <a:extLst>
            <a:ext uri="{FF2B5EF4-FFF2-40B4-BE49-F238E27FC236}">
              <a16:creationId xmlns:a16="http://schemas.microsoft.com/office/drawing/2014/main" id="{00000000-0008-0000-0400-000062010000}"/>
            </a:ext>
          </a:extLst>
        </xdr:cNvPr>
        <xdr:cNvSpPr txBox="1"/>
      </xdr:nvSpPr>
      <xdr:spPr>
        <a:xfrm>
          <a:off x="4914900" y="12401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142240</xdr:rowOff>
    </xdr:from>
    <xdr:to>
      <xdr:col>24</xdr:col>
      <xdr:colOff>114300</xdr:colOff>
      <xdr:row>73</xdr:row>
      <xdr:rowOff>142240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4737100" y="12658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39370</xdr:rowOff>
    </xdr:from>
    <xdr:to>
      <xdr:col>24</xdr:col>
      <xdr:colOff>25400</xdr:colOff>
      <xdr:row>76</xdr:row>
      <xdr:rowOff>81280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flipV="1">
          <a:off x="3987800" y="1306957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90188</xdr:rowOff>
    </xdr:from>
    <xdr:ext cx="762000" cy="259045"/>
    <xdr:sp macro="" textlink="">
      <xdr:nvSpPr>
        <xdr:cNvPr id="357" name="公債費平均値テキスト">
          <a:extLst>
            <a:ext uri="{FF2B5EF4-FFF2-40B4-BE49-F238E27FC236}">
              <a16:creationId xmlns:a16="http://schemas.microsoft.com/office/drawing/2014/main" id="{00000000-0008-0000-0400-000065010000}"/>
            </a:ext>
          </a:extLst>
        </xdr:cNvPr>
        <xdr:cNvSpPr txBox="1"/>
      </xdr:nvSpPr>
      <xdr:spPr>
        <a:xfrm>
          <a:off x="4914900" y="13120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118111</xdr:rowOff>
    </xdr:from>
    <xdr:to>
      <xdr:col>24</xdr:col>
      <xdr:colOff>76200</xdr:colOff>
      <xdr:row>77</xdr:row>
      <xdr:rowOff>48261</xdr:rowOff>
    </xdr:to>
    <xdr:sp macro="" textlink="">
      <xdr:nvSpPr>
        <xdr:cNvPr id="358" name="フローチャート: 判断 357">
          <a:extLst>
            <a:ext uri="{FF2B5EF4-FFF2-40B4-BE49-F238E27FC236}">
              <a16:creationId xmlns:a16="http://schemas.microsoft.com/office/drawing/2014/main" id="{00000000-0008-0000-0400-000066010000}"/>
            </a:ext>
          </a:extLst>
        </xdr:cNvPr>
        <xdr:cNvSpPr/>
      </xdr:nvSpPr>
      <xdr:spPr>
        <a:xfrm>
          <a:off x="47752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77470</xdr:rowOff>
    </xdr:from>
    <xdr:to>
      <xdr:col>19</xdr:col>
      <xdr:colOff>187325</xdr:colOff>
      <xdr:row>76</xdr:row>
      <xdr:rowOff>81280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3098800" y="131076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114300</xdr:rowOff>
    </xdr:from>
    <xdr:to>
      <xdr:col>20</xdr:col>
      <xdr:colOff>38100</xdr:colOff>
      <xdr:row>77</xdr:row>
      <xdr:rowOff>44450</xdr:rowOff>
    </xdr:to>
    <xdr:sp macro="" textlink="">
      <xdr:nvSpPr>
        <xdr:cNvPr id="360" name="フローチャート: 判断 359">
          <a:extLst>
            <a:ext uri="{FF2B5EF4-FFF2-40B4-BE49-F238E27FC236}">
              <a16:creationId xmlns:a16="http://schemas.microsoft.com/office/drawing/2014/main" id="{00000000-0008-0000-0400-000068010000}"/>
            </a:ext>
          </a:extLst>
        </xdr:cNvPr>
        <xdr:cNvSpPr/>
      </xdr:nvSpPr>
      <xdr:spPr>
        <a:xfrm>
          <a:off x="3937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29227</xdr:rowOff>
    </xdr:from>
    <xdr:ext cx="7366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3606800" y="1323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54611</xdr:rowOff>
    </xdr:from>
    <xdr:to>
      <xdr:col>15</xdr:col>
      <xdr:colOff>98425</xdr:colOff>
      <xdr:row>76</xdr:row>
      <xdr:rowOff>77470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2209800" y="13084811"/>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80011</xdr:rowOff>
    </xdr:from>
    <xdr:to>
      <xdr:col>15</xdr:col>
      <xdr:colOff>149225</xdr:colOff>
      <xdr:row>77</xdr:row>
      <xdr:rowOff>10161</xdr:rowOff>
    </xdr:to>
    <xdr:sp macro="" textlink="">
      <xdr:nvSpPr>
        <xdr:cNvPr id="363" name="フローチャート: 判断 362">
          <a:extLst>
            <a:ext uri="{FF2B5EF4-FFF2-40B4-BE49-F238E27FC236}">
              <a16:creationId xmlns:a16="http://schemas.microsoft.com/office/drawing/2014/main" id="{00000000-0008-0000-0400-00006B010000}"/>
            </a:ext>
          </a:extLst>
        </xdr:cNvPr>
        <xdr:cNvSpPr/>
      </xdr:nvSpPr>
      <xdr:spPr>
        <a:xfrm>
          <a:off x="3048000" y="13110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166388</xdr:rowOff>
    </xdr:from>
    <xdr:ext cx="762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717800" y="13196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54611</xdr:rowOff>
    </xdr:from>
    <xdr:to>
      <xdr:col>11</xdr:col>
      <xdr:colOff>9525</xdr:colOff>
      <xdr:row>76</xdr:row>
      <xdr:rowOff>58420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1320800" y="1308481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110489</xdr:rowOff>
    </xdr:from>
    <xdr:to>
      <xdr:col>11</xdr:col>
      <xdr:colOff>60325</xdr:colOff>
      <xdr:row>77</xdr:row>
      <xdr:rowOff>40639</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2159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25416</xdr:rowOff>
    </xdr:from>
    <xdr:ext cx="7620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18288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118111</xdr:rowOff>
    </xdr:from>
    <xdr:to>
      <xdr:col>6</xdr:col>
      <xdr:colOff>171450</xdr:colOff>
      <xdr:row>77</xdr:row>
      <xdr:rowOff>48261</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1270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33038</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939800" y="13234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160020</xdr:rowOff>
    </xdr:from>
    <xdr:to>
      <xdr:col>24</xdr:col>
      <xdr:colOff>76200</xdr:colOff>
      <xdr:row>76</xdr:row>
      <xdr:rowOff>90170</xdr:rowOff>
    </xdr:to>
    <xdr:sp macro="" textlink="">
      <xdr:nvSpPr>
        <xdr:cNvPr id="375" name="楕円 374">
          <a:extLst>
            <a:ext uri="{FF2B5EF4-FFF2-40B4-BE49-F238E27FC236}">
              <a16:creationId xmlns:a16="http://schemas.microsoft.com/office/drawing/2014/main" id="{00000000-0008-0000-0400-000077010000}"/>
            </a:ext>
          </a:extLst>
        </xdr:cNvPr>
        <xdr:cNvSpPr/>
      </xdr:nvSpPr>
      <xdr:spPr>
        <a:xfrm>
          <a:off x="4775200" y="1301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5097</xdr:rowOff>
    </xdr:from>
    <xdr:ext cx="762000" cy="259045"/>
    <xdr:sp macro="" textlink="">
      <xdr:nvSpPr>
        <xdr:cNvPr id="376" name="公債費該当値テキスト">
          <a:extLst>
            <a:ext uri="{FF2B5EF4-FFF2-40B4-BE49-F238E27FC236}">
              <a16:creationId xmlns:a16="http://schemas.microsoft.com/office/drawing/2014/main" id="{00000000-0008-0000-0400-000078010000}"/>
            </a:ext>
          </a:extLst>
        </xdr:cNvPr>
        <xdr:cNvSpPr txBox="1"/>
      </xdr:nvSpPr>
      <xdr:spPr>
        <a:xfrm>
          <a:off x="4914900" y="12863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30480</xdr:rowOff>
    </xdr:from>
    <xdr:to>
      <xdr:col>20</xdr:col>
      <xdr:colOff>38100</xdr:colOff>
      <xdr:row>76</xdr:row>
      <xdr:rowOff>132080</xdr:rowOff>
    </xdr:to>
    <xdr:sp macro="" textlink="">
      <xdr:nvSpPr>
        <xdr:cNvPr id="377" name="楕円 376">
          <a:extLst>
            <a:ext uri="{FF2B5EF4-FFF2-40B4-BE49-F238E27FC236}">
              <a16:creationId xmlns:a16="http://schemas.microsoft.com/office/drawing/2014/main" id="{00000000-0008-0000-0400-000079010000}"/>
            </a:ext>
          </a:extLst>
        </xdr:cNvPr>
        <xdr:cNvSpPr/>
      </xdr:nvSpPr>
      <xdr:spPr>
        <a:xfrm>
          <a:off x="3937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142257</xdr:rowOff>
    </xdr:from>
    <xdr:ext cx="7366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606800" y="12829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26670</xdr:rowOff>
    </xdr:from>
    <xdr:to>
      <xdr:col>15</xdr:col>
      <xdr:colOff>149225</xdr:colOff>
      <xdr:row>76</xdr:row>
      <xdr:rowOff>128270</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3048000" y="13056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138447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717800" y="12825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3811</xdr:rowOff>
    </xdr:from>
    <xdr:to>
      <xdr:col>11</xdr:col>
      <xdr:colOff>60325</xdr:colOff>
      <xdr:row>76</xdr:row>
      <xdr:rowOff>105411</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2159000" y="13034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115587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2802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7620</xdr:rowOff>
    </xdr:from>
    <xdr:to>
      <xdr:col>6</xdr:col>
      <xdr:colOff>171450</xdr:colOff>
      <xdr:row>76</xdr:row>
      <xdr:rowOff>109220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1270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119397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5" name="正方形/長方形 384">
          <a:extLst>
            <a:ext uri="{FF2B5EF4-FFF2-40B4-BE49-F238E27FC236}">
              <a16:creationId xmlns:a16="http://schemas.microsoft.com/office/drawing/2014/main" id="{00000000-0008-0000-0400-000081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6" name="正方形/長方形 385">
          <a:extLst>
            <a:ext uri="{FF2B5EF4-FFF2-40B4-BE49-F238E27FC236}">
              <a16:creationId xmlns:a16="http://schemas.microsoft.com/office/drawing/2014/main" id="{00000000-0008-0000-0400-000082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7" name="正方形/長方形 386">
          <a:extLst>
            <a:ext uri="{FF2B5EF4-FFF2-40B4-BE49-F238E27FC236}">
              <a16:creationId xmlns:a16="http://schemas.microsoft.com/office/drawing/2014/main" id="{00000000-0008-0000-0400-000083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前年度と比較すると</a:t>
          </a:r>
          <a:r>
            <a:rPr kumimoji="1" lang="en-US" altLang="ja-JP" sz="1100">
              <a:solidFill>
                <a:schemeClr val="dk1"/>
              </a:solidFill>
              <a:effectLst/>
              <a:latin typeface="+mn-lt"/>
              <a:ea typeface="+mn-ea"/>
              <a:cs typeface="+mn-cs"/>
            </a:rPr>
            <a:t>4.0</a:t>
          </a:r>
          <a:r>
            <a:rPr kumimoji="1" lang="ja-JP" altLang="ja-JP" sz="1100">
              <a:solidFill>
                <a:schemeClr val="dk1"/>
              </a:solidFill>
              <a:effectLst/>
              <a:latin typeface="+mn-lt"/>
              <a:ea typeface="+mn-ea"/>
              <a:cs typeface="+mn-cs"/>
            </a:rPr>
            <a:t>ポイントの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、類似団体平均との比較では</a:t>
          </a:r>
          <a:r>
            <a:rPr kumimoji="1" lang="en-US" altLang="ja-JP" sz="1100">
              <a:solidFill>
                <a:schemeClr val="dk1"/>
              </a:solidFill>
              <a:effectLst/>
              <a:latin typeface="+mn-lt"/>
              <a:ea typeface="+mn-ea"/>
              <a:cs typeface="+mn-cs"/>
            </a:rPr>
            <a:t>5.8</a:t>
          </a:r>
          <a:r>
            <a:rPr kumimoji="1" lang="ja-JP" altLang="ja-JP" sz="1100">
              <a:solidFill>
                <a:schemeClr val="dk1"/>
              </a:solidFill>
              <a:effectLst/>
              <a:latin typeface="+mn-lt"/>
              <a:ea typeface="+mn-ea"/>
              <a:cs typeface="+mn-cs"/>
            </a:rPr>
            <a:t>ポイント上回っている。特に物件費、その他（他会計繰出金）が大きく上回っているた</a:t>
          </a:r>
          <a:r>
            <a:rPr kumimoji="1" lang="ja-JP" altLang="en-US" sz="1100">
              <a:solidFill>
                <a:schemeClr val="dk1"/>
              </a:solidFill>
              <a:effectLst/>
              <a:latin typeface="+mn-lt"/>
              <a:ea typeface="+mn-ea"/>
              <a:cs typeface="+mn-cs"/>
            </a:rPr>
            <a:t>ため</a:t>
          </a:r>
          <a:r>
            <a:rPr kumimoji="1" lang="ja-JP" altLang="ja-JP" sz="1100">
              <a:solidFill>
                <a:schemeClr val="dk1"/>
              </a:solidFill>
              <a:effectLst/>
              <a:latin typeface="+mn-lt"/>
              <a:ea typeface="+mn-ea"/>
              <a:cs typeface="+mn-cs"/>
            </a:rPr>
            <a:t>、行政コストの削減、公共料金の改定を検討し、歳入・歳出両面で経常収支比率の改善に努める。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7" name="直線コネクタ 396">
          <a:extLst>
            <a:ext uri="{FF2B5EF4-FFF2-40B4-BE49-F238E27FC236}">
              <a16:creationId xmlns:a16="http://schemas.microsoft.com/office/drawing/2014/main" id="{00000000-0008-0000-0400-00008D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399" name="直線コネクタ 398">
          <a:extLst>
            <a:ext uri="{FF2B5EF4-FFF2-40B4-BE49-F238E27FC236}">
              <a16:creationId xmlns:a16="http://schemas.microsoft.com/office/drawing/2014/main" id="{00000000-0008-0000-0400-00008F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3" name="公債費以外グラフ枠">
          <a:extLst>
            <a:ext uri="{FF2B5EF4-FFF2-40B4-BE49-F238E27FC236}">
              <a16:creationId xmlns:a16="http://schemas.microsoft.com/office/drawing/2014/main" id="{00000000-0008-0000-0400-00009D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154759</xdr:rowOff>
    </xdr:from>
    <xdr:to>
      <xdr:col>82</xdr:col>
      <xdr:colOff>107950</xdr:colOff>
      <xdr:row>80</xdr:row>
      <xdr:rowOff>117202</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flipV="1">
          <a:off x="16510000" y="12670609"/>
          <a:ext cx="0" cy="1162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89279</xdr:rowOff>
    </xdr:from>
    <xdr:ext cx="762000" cy="259045"/>
    <xdr:sp macro="" textlink="">
      <xdr:nvSpPr>
        <xdr:cNvPr id="415" name="公債費以外最小値テキスト">
          <a:extLst>
            <a:ext uri="{FF2B5EF4-FFF2-40B4-BE49-F238E27FC236}">
              <a16:creationId xmlns:a16="http://schemas.microsoft.com/office/drawing/2014/main" id="{00000000-0008-0000-0400-00009F010000}"/>
            </a:ext>
          </a:extLst>
        </xdr:cNvPr>
        <xdr:cNvSpPr txBox="1"/>
      </xdr:nvSpPr>
      <xdr:spPr>
        <a:xfrm>
          <a:off x="16598900" y="13805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117202</xdr:rowOff>
    </xdr:from>
    <xdr:to>
      <xdr:col>82</xdr:col>
      <xdr:colOff>196850</xdr:colOff>
      <xdr:row>80</xdr:row>
      <xdr:rowOff>117202</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6421100" y="13833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69686</xdr:rowOff>
    </xdr:from>
    <xdr:ext cx="762000" cy="259045"/>
    <xdr:sp macro="" textlink="">
      <xdr:nvSpPr>
        <xdr:cNvPr id="417" name="公債費以外最大値テキスト">
          <a:extLst>
            <a:ext uri="{FF2B5EF4-FFF2-40B4-BE49-F238E27FC236}">
              <a16:creationId xmlns:a16="http://schemas.microsoft.com/office/drawing/2014/main" id="{00000000-0008-0000-0400-0000A1010000}"/>
            </a:ext>
          </a:extLst>
        </xdr:cNvPr>
        <xdr:cNvSpPr txBox="1"/>
      </xdr:nvSpPr>
      <xdr:spPr>
        <a:xfrm>
          <a:off x="16598900" y="12414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154759</xdr:rowOff>
    </xdr:from>
    <xdr:to>
      <xdr:col>82</xdr:col>
      <xdr:colOff>196850</xdr:colOff>
      <xdr:row>73</xdr:row>
      <xdr:rowOff>154759</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6421100" y="12670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164556</xdr:rowOff>
    </xdr:from>
    <xdr:to>
      <xdr:col>82</xdr:col>
      <xdr:colOff>107950</xdr:colOff>
      <xdr:row>78</xdr:row>
      <xdr:rowOff>123734</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5671800" y="13366206"/>
          <a:ext cx="8382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71500</xdr:rowOff>
    </xdr:from>
    <xdr:ext cx="762000" cy="259045"/>
    <xdr:sp macro="" textlink="">
      <xdr:nvSpPr>
        <xdr:cNvPr id="420" name="公債費以外平均値テキスト">
          <a:extLst>
            <a:ext uri="{FF2B5EF4-FFF2-40B4-BE49-F238E27FC236}">
              <a16:creationId xmlns:a16="http://schemas.microsoft.com/office/drawing/2014/main" id="{00000000-0008-0000-0400-0000A4010000}"/>
            </a:ext>
          </a:extLst>
        </xdr:cNvPr>
        <xdr:cNvSpPr txBox="1"/>
      </xdr:nvSpPr>
      <xdr:spPr>
        <a:xfrm>
          <a:off x="16598900" y="131017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54973</xdr:rowOff>
    </xdr:from>
    <xdr:to>
      <xdr:col>82</xdr:col>
      <xdr:colOff>158750</xdr:colOff>
      <xdr:row>77</xdr:row>
      <xdr:rowOff>156573</xdr:rowOff>
    </xdr:to>
    <xdr:sp macro="" textlink="">
      <xdr:nvSpPr>
        <xdr:cNvPr id="421" name="フローチャート: 判断 420">
          <a:extLst>
            <a:ext uri="{FF2B5EF4-FFF2-40B4-BE49-F238E27FC236}">
              <a16:creationId xmlns:a16="http://schemas.microsoft.com/office/drawing/2014/main" id="{00000000-0008-0000-0400-0000A5010000}"/>
            </a:ext>
          </a:extLst>
        </xdr:cNvPr>
        <xdr:cNvSpPr/>
      </xdr:nvSpPr>
      <xdr:spPr>
        <a:xfrm>
          <a:off x="16459200" y="1325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164556</xdr:rowOff>
    </xdr:from>
    <xdr:to>
      <xdr:col>78</xdr:col>
      <xdr:colOff>69850</xdr:colOff>
      <xdr:row>78</xdr:row>
      <xdr:rowOff>12700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flipV="1">
          <a:off x="14782800" y="13366206"/>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19050</xdr:rowOff>
    </xdr:from>
    <xdr:to>
      <xdr:col>78</xdr:col>
      <xdr:colOff>120650</xdr:colOff>
      <xdr:row>77</xdr:row>
      <xdr:rowOff>120650</xdr:rowOff>
    </xdr:to>
    <xdr:sp macro="" textlink="">
      <xdr:nvSpPr>
        <xdr:cNvPr id="423" name="フローチャート: 判断 422">
          <a:extLst>
            <a:ext uri="{FF2B5EF4-FFF2-40B4-BE49-F238E27FC236}">
              <a16:creationId xmlns:a16="http://schemas.microsoft.com/office/drawing/2014/main" id="{00000000-0008-0000-0400-0000A7010000}"/>
            </a:ext>
          </a:extLst>
        </xdr:cNvPr>
        <xdr:cNvSpPr/>
      </xdr:nvSpPr>
      <xdr:spPr>
        <a:xfrm>
          <a:off x="15621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130827</xdr:rowOff>
    </xdr:from>
    <xdr:ext cx="7366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5290800" y="1298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12700</xdr:rowOff>
    </xdr:from>
    <xdr:to>
      <xdr:col>73</xdr:col>
      <xdr:colOff>180975</xdr:colOff>
      <xdr:row>79</xdr:row>
      <xdr:rowOff>138430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3893800" y="13385800"/>
          <a:ext cx="889000" cy="297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102326</xdr:rowOff>
    </xdr:from>
    <xdr:to>
      <xdr:col>74</xdr:col>
      <xdr:colOff>31750</xdr:colOff>
      <xdr:row>77</xdr:row>
      <xdr:rowOff>32476</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4732000" y="13132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42653</xdr:rowOff>
    </xdr:from>
    <xdr:ext cx="762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4401800" y="12901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138430</xdr:rowOff>
    </xdr:from>
    <xdr:to>
      <xdr:col>69</xdr:col>
      <xdr:colOff>92075</xdr:colOff>
      <xdr:row>81</xdr:row>
      <xdr:rowOff>27395</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3004800" y="13682980"/>
          <a:ext cx="889000" cy="231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61505</xdr:rowOff>
    </xdr:from>
    <xdr:to>
      <xdr:col>69</xdr:col>
      <xdr:colOff>142875</xdr:colOff>
      <xdr:row>77</xdr:row>
      <xdr:rowOff>163105</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3843000" y="1326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1832</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3512800" y="13032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97427</xdr:rowOff>
    </xdr:from>
    <xdr:to>
      <xdr:col>65</xdr:col>
      <xdr:colOff>53975</xdr:colOff>
      <xdr:row>78</xdr:row>
      <xdr:rowOff>27577</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2954000" y="13299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37754</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2623800" y="13067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72934</xdr:rowOff>
    </xdr:from>
    <xdr:to>
      <xdr:col>82</xdr:col>
      <xdr:colOff>158750</xdr:colOff>
      <xdr:row>79</xdr:row>
      <xdr:rowOff>3084</xdr:rowOff>
    </xdr:to>
    <xdr:sp macro="" textlink="">
      <xdr:nvSpPr>
        <xdr:cNvPr id="438" name="楕円 437">
          <a:extLst>
            <a:ext uri="{FF2B5EF4-FFF2-40B4-BE49-F238E27FC236}">
              <a16:creationId xmlns:a16="http://schemas.microsoft.com/office/drawing/2014/main" id="{00000000-0008-0000-0400-0000B6010000}"/>
            </a:ext>
          </a:extLst>
        </xdr:cNvPr>
        <xdr:cNvSpPr/>
      </xdr:nvSpPr>
      <xdr:spPr>
        <a:xfrm>
          <a:off x="16459200" y="13446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45011</xdr:rowOff>
    </xdr:from>
    <xdr:ext cx="762000" cy="259045"/>
    <xdr:sp macro="" textlink="">
      <xdr:nvSpPr>
        <xdr:cNvPr id="439" name="公債費以外該当値テキスト">
          <a:extLst>
            <a:ext uri="{FF2B5EF4-FFF2-40B4-BE49-F238E27FC236}">
              <a16:creationId xmlns:a16="http://schemas.microsoft.com/office/drawing/2014/main" id="{00000000-0008-0000-0400-0000B7010000}"/>
            </a:ext>
          </a:extLst>
        </xdr:cNvPr>
        <xdr:cNvSpPr txBox="1"/>
      </xdr:nvSpPr>
      <xdr:spPr>
        <a:xfrm>
          <a:off x="16598900" y="13418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113756</xdr:rowOff>
    </xdr:from>
    <xdr:to>
      <xdr:col>78</xdr:col>
      <xdr:colOff>120650</xdr:colOff>
      <xdr:row>78</xdr:row>
      <xdr:rowOff>43906</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5621000" y="13315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28683</xdr:rowOff>
    </xdr:from>
    <xdr:ext cx="7366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290800" y="134017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133350</xdr:rowOff>
    </xdr:from>
    <xdr:to>
      <xdr:col>74</xdr:col>
      <xdr:colOff>31750</xdr:colOff>
      <xdr:row>78</xdr:row>
      <xdr:rowOff>63500</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4732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48277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401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87630</xdr:rowOff>
    </xdr:from>
    <xdr:to>
      <xdr:col>69</xdr:col>
      <xdr:colOff>142875</xdr:colOff>
      <xdr:row>80</xdr:row>
      <xdr:rowOff>17780</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3843000" y="1363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2557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512800" y="1371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80</xdr:row>
      <xdr:rowOff>148045</xdr:rowOff>
    </xdr:from>
    <xdr:to>
      <xdr:col>65</xdr:col>
      <xdr:colOff>53975</xdr:colOff>
      <xdr:row>81</xdr:row>
      <xdr:rowOff>78195</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2954000" y="1386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81</xdr:row>
      <xdr:rowOff>62972</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623800" y="13950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青森県西目屋村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a:extLst>
            <a:ext uri="{FF2B5EF4-FFF2-40B4-BE49-F238E27FC236}">
              <a16:creationId xmlns:a16="http://schemas.microsoft.com/office/drawing/2014/main" id="{00000000-0008-0000-0500-00002B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154506</xdr:rowOff>
    </xdr:from>
    <xdr:to>
      <xdr:col>29</xdr:col>
      <xdr:colOff>127000</xdr:colOff>
      <xdr:row>18</xdr:row>
      <xdr:rowOff>139366</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flipV="1">
          <a:off x="5651500" y="2088081"/>
          <a:ext cx="0" cy="118501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111443</xdr:rowOff>
    </xdr:from>
    <xdr:ext cx="762000" cy="259045"/>
    <xdr:sp macro="" textlink="">
      <xdr:nvSpPr>
        <xdr:cNvPr id="45" name="人口1人当たり決算額の推移最小値テキスト130">
          <a:extLst>
            <a:ext uri="{FF2B5EF4-FFF2-40B4-BE49-F238E27FC236}">
              <a16:creationId xmlns:a16="http://schemas.microsoft.com/office/drawing/2014/main" id="{00000000-0008-0000-0500-00002D000000}"/>
            </a:ext>
          </a:extLst>
        </xdr:cNvPr>
        <xdr:cNvSpPr txBox="1"/>
      </xdr:nvSpPr>
      <xdr:spPr>
        <a:xfrm>
          <a:off x="5740400" y="3245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139366</xdr:rowOff>
    </xdr:from>
    <xdr:to>
      <xdr:col>30</xdr:col>
      <xdr:colOff>25400</xdr:colOff>
      <xdr:row>18</xdr:row>
      <xdr:rowOff>139366</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32730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69433</xdr:rowOff>
    </xdr:from>
    <xdr:ext cx="762000" cy="259045"/>
    <xdr:sp macro="" textlink="">
      <xdr:nvSpPr>
        <xdr:cNvPr id="47" name="人口1人当たり決算額の推移最大値テキスト130">
          <a:extLst>
            <a:ext uri="{FF2B5EF4-FFF2-40B4-BE49-F238E27FC236}">
              <a16:creationId xmlns:a16="http://schemas.microsoft.com/office/drawing/2014/main" id="{00000000-0008-0000-0500-00002F000000}"/>
            </a:ext>
          </a:extLst>
        </xdr:cNvPr>
        <xdr:cNvSpPr txBox="1"/>
      </xdr:nvSpPr>
      <xdr:spPr>
        <a:xfrm>
          <a:off x="5740400" y="1831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770,561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154506</xdr:rowOff>
    </xdr:from>
    <xdr:to>
      <xdr:col>30</xdr:col>
      <xdr:colOff>25400</xdr:colOff>
      <xdr:row>11</xdr:row>
      <xdr:rowOff>154506</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20880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152586</xdr:rowOff>
    </xdr:from>
    <xdr:to>
      <xdr:col>29</xdr:col>
      <xdr:colOff>127000</xdr:colOff>
      <xdr:row>16</xdr:row>
      <xdr:rowOff>160299</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003800" y="2943411"/>
          <a:ext cx="647700" cy="77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141614</xdr:rowOff>
    </xdr:from>
    <xdr:ext cx="762000" cy="259045"/>
    <xdr:sp macro="" textlink="">
      <xdr:nvSpPr>
        <xdr:cNvPr id="50" name="人口1人当たり決算額の推移平均値テキスト130">
          <a:extLst>
            <a:ext uri="{FF2B5EF4-FFF2-40B4-BE49-F238E27FC236}">
              <a16:creationId xmlns:a16="http://schemas.microsoft.com/office/drawing/2014/main" id="{00000000-0008-0000-0500-000032000000}"/>
            </a:ext>
          </a:extLst>
        </xdr:cNvPr>
        <xdr:cNvSpPr txBox="1"/>
      </xdr:nvSpPr>
      <xdr:spPr>
        <a:xfrm>
          <a:off x="5740400" y="29324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169537</xdr:rowOff>
    </xdr:from>
    <xdr:to>
      <xdr:col>29</xdr:col>
      <xdr:colOff>177800</xdr:colOff>
      <xdr:row>17</xdr:row>
      <xdr:rowOff>99687</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5600700" y="29603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160299</xdr:rowOff>
    </xdr:from>
    <xdr:to>
      <xdr:col>26</xdr:col>
      <xdr:colOff>50800</xdr:colOff>
      <xdr:row>16</xdr:row>
      <xdr:rowOff>164435</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4305300" y="2951124"/>
          <a:ext cx="698500" cy="41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17775</xdr:rowOff>
    </xdr:from>
    <xdr:to>
      <xdr:col>26</xdr:col>
      <xdr:colOff>101600</xdr:colOff>
      <xdr:row>17</xdr:row>
      <xdr:rowOff>119375</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953000" y="29800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104152</xdr:rowOff>
    </xdr:from>
    <xdr:ext cx="7366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4622800" y="3066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164435</xdr:rowOff>
    </xdr:from>
    <xdr:to>
      <xdr:col>22</xdr:col>
      <xdr:colOff>114300</xdr:colOff>
      <xdr:row>17</xdr:row>
      <xdr:rowOff>2133</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3606800" y="2955260"/>
          <a:ext cx="698500" cy="91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36776</xdr:rowOff>
    </xdr:from>
    <xdr:to>
      <xdr:col>22</xdr:col>
      <xdr:colOff>165100</xdr:colOff>
      <xdr:row>17</xdr:row>
      <xdr:rowOff>138376</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254500" y="29990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123153</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924300" y="3085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157630</xdr:rowOff>
    </xdr:from>
    <xdr:to>
      <xdr:col>18</xdr:col>
      <xdr:colOff>177800</xdr:colOff>
      <xdr:row>17</xdr:row>
      <xdr:rowOff>2133</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a:off x="2908300" y="2948455"/>
          <a:ext cx="698500" cy="159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50949</xdr:rowOff>
    </xdr:from>
    <xdr:to>
      <xdr:col>19</xdr:col>
      <xdr:colOff>38100</xdr:colOff>
      <xdr:row>17</xdr:row>
      <xdr:rowOff>152549</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3556000" y="30132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137326</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225800" y="3099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61724</xdr:rowOff>
    </xdr:from>
    <xdr:to>
      <xdr:col>15</xdr:col>
      <xdr:colOff>101600</xdr:colOff>
      <xdr:row>17</xdr:row>
      <xdr:rowOff>163324</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2857500" y="3023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148101</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2527300" y="3110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101786</xdr:rowOff>
    </xdr:from>
    <xdr:to>
      <xdr:col>29</xdr:col>
      <xdr:colOff>177800</xdr:colOff>
      <xdr:row>17</xdr:row>
      <xdr:rowOff>31936</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5600700" y="28926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118313</xdr:rowOff>
    </xdr:from>
    <xdr:ext cx="762000" cy="259045"/>
    <xdr:sp macro="" textlink="">
      <xdr:nvSpPr>
        <xdr:cNvPr id="69" name="人口1人当たり決算額の推移該当値テキスト130">
          <a:extLst>
            <a:ext uri="{FF2B5EF4-FFF2-40B4-BE49-F238E27FC236}">
              <a16:creationId xmlns:a16="http://schemas.microsoft.com/office/drawing/2014/main" id="{00000000-0008-0000-0500-000045000000}"/>
            </a:ext>
          </a:extLst>
        </xdr:cNvPr>
        <xdr:cNvSpPr txBox="1"/>
      </xdr:nvSpPr>
      <xdr:spPr>
        <a:xfrm>
          <a:off x="5740400" y="2737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321,569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109499</xdr:rowOff>
    </xdr:from>
    <xdr:to>
      <xdr:col>26</xdr:col>
      <xdr:colOff>101600</xdr:colOff>
      <xdr:row>17</xdr:row>
      <xdr:rowOff>39649</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953000" y="29003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49826</xdr:rowOff>
    </xdr:from>
    <xdr:ext cx="7366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4622800" y="26692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113635</xdr:rowOff>
    </xdr:from>
    <xdr:to>
      <xdr:col>22</xdr:col>
      <xdr:colOff>165100</xdr:colOff>
      <xdr:row>17</xdr:row>
      <xdr:rowOff>43785</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254500" y="29044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53962</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924300" y="267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122783</xdr:rowOff>
    </xdr:from>
    <xdr:to>
      <xdr:col>19</xdr:col>
      <xdr:colOff>38100</xdr:colOff>
      <xdr:row>17</xdr:row>
      <xdr:rowOff>52933</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3556000" y="29136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63110</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225800" y="2682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106830</xdr:rowOff>
    </xdr:from>
    <xdr:to>
      <xdr:col>15</xdr:col>
      <xdr:colOff>101600</xdr:colOff>
      <xdr:row>17</xdr:row>
      <xdr:rowOff>36980</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2857500" y="28976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47157</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2527300" y="2666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a:extLst>
            <a:ext uri="{FF2B5EF4-FFF2-40B4-BE49-F238E27FC236}">
              <a16:creationId xmlns:a16="http://schemas.microsoft.com/office/drawing/2014/main" id="{00000000-0008-0000-0500-00004F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a:extLst>
            <a:ext uri="{FF2B5EF4-FFF2-40B4-BE49-F238E27FC236}">
              <a16:creationId xmlns:a16="http://schemas.microsoft.com/office/drawing/2014/main" id="{00000000-0008-0000-0500-000058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a:extLst>
            <a:ext uri="{FF2B5EF4-FFF2-40B4-BE49-F238E27FC236}">
              <a16:creationId xmlns:a16="http://schemas.microsoft.com/office/drawing/2014/main" id="{00000000-0008-0000-0500-000059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a:extLst>
            <a:ext uri="{FF2B5EF4-FFF2-40B4-BE49-F238E27FC236}">
              <a16:creationId xmlns:a16="http://schemas.microsoft.com/office/drawing/2014/main" id="{00000000-0008-0000-0500-00005A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a:extLst>
            <a:ext uri="{FF2B5EF4-FFF2-40B4-BE49-F238E27FC236}">
              <a16:creationId xmlns:a16="http://schemas.microsoft.com/office/drawing/2014/main" id="{00000000-0008-0000-0500-00005B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208903</xdr:rowOff>
    </xdr:from>
    <xdr:to>
      <xdr:col>29</xdr:col>
      <xdr:colOff>127000</xdr:colOff>
      <xdr:row>37</xdr:row>
      <xdr:rowOff>18466</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flipV="1">
          <a:off x="5651500" y="6133453"/>
          <a:ext cx="0" cy="100971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36</xdr:row>
      <xdr:rowOff>161993</xdr:rowOff>
    </xdr:from>
    <xdr:ext cx="762000" cy="259045"/>
    <xdr:sp macro="" textlink="">
      <xdr:nvSpPr>
        <xdr:cNvPr id="104" name="人口1人当たり決算額の推移最小値テキスト445">
          <a:extLst>
            <a:ext uri="{FF2B5EF4-FFF2-40B4-BE49-F238E27FC236}">
              <a16:creationId xmlns:a16="http://schemas.microsoft.com/office/drawing/2014/main" id="{00000000-0008-0000-0500-000068000000}"/>
            </a:ext>
          </a:extLst>
        </xdr:cNvPr>
        <xdr:cNvSpPr txBox="1"/>
      </xdr:nvSpPr>
      <xdr:spPr>
        <a:xfrm>
          <a:off x="5740400" y="7115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18466</xdr:rowOff>
    </xdr:from>
    <xdr:to>
      <xdr:col>30</xdr:col>
      <xdr:colOff>25400</xdr:colOff>
      <xdr:row>37</xdr:row>
      <xdr:rowOff>18466</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5562600" y="714316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123830</xdr:rowOff>
    </xdr:from>
    <xdr:ext cx="762000" cy="259045"/>
    <xdr:sp macro="" textlink="">
      <xdr:nvSpPr>
        <xdr:cNvPr id="106" name="人口1人当たり決算額の推移最大値テキスト445">
          <a:extLst>
            <a:ext uri="{FF2B5EF4-FFF2-40B4-BE49-F238E27FC236}">
              <a16:creationId xmlns:a16="http://schemas.microsoft.com/office/drawing/2014/main" id="{00000000-0008-0000-0500-00006A000000}"/>
            </a:ext>
          </a:extLst>
        </xdr:cNvPr>
        <xdr:cNvSpPr txBox="1"/>
      </xdr:nvSpPr>
      <xdr:spPr>
        <a:xfrm>
          <a:off x="5740400" y="5876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208903</xdr:rowOff>
    </xdr:from>
    <xdr:to>
      <xdr:col>30</xdr:col>
      <xdr:colOff>25400</xdr:colOff>
      <xdr:row>33</xdr:row>
      <xdr:rowOff>208903</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61334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9665</xdr:rowOff>
    </xdr:from>
    <xdr:to>
      <xdr:col>29</xdr:col>
      <xdr:colOff>127000</xdr:colOff>
      <xdr:row>35</xdr:row>
      <xdr:rowOff>38518</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003800" y="6620015"/>
          <a:ext cx="647700" cy="288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61372</xdr:rowOff>
    </xdr:from>
    <xdr:ext cx="762000" cy="259045"/>
    <xdr:sp macro="" textlink="">
      <xdr:nvSpPr>
        <xdr:cNvPr id="109" name="人口1人当たり決算額の推移平均値テキスト445">
          <a:extLst>
            <a:ext uri="{FF2B5EF4-FFF2-40B4-BE49-F238E27FC236}">
              <a16:creationId xmlns:a16="http://schemas.microsoft.com/office/drawing/2014/main" id="{00000000-0008-0000-0500-00006D000000}"/>
            </a:ext>
          </a:extLst>
        </xdr:cNvPr>
        <xdr:cNvSpPr txBox="1"/>
      </xdr:nvSpPr>
      <xdr:spPr>
        <a:xfrm>
          <a:off x="5740400" y="66717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89295</xdr:rowOff>
    </xdr:from>
    <xdr:to>
      <xdr:col>29</xdr:col>
      <xdr:colOff>177800</xdr:colOff>
      <xdr:row>35</xdr:row>
      <xdr:rowOff>190895</xdr:rowOff>
    </xdr:to>
    <xdr:sp macro="" textlink="">
      <xdr:nvSpPr>
        <xdr:cNvPr id="110" name="フローチャート: 判断 109">
          <a:extLst>
            <a:ext uri="{FF2B5EF4-FFF2-40B4-BE49-F238E27FC236}">
              <a16:creationId xmlns:a16="http://schemas.microsoft.com/office/drawing/2014/main" id="{00000000-0008-0000-0500-00006E000000}"/>
            </a:ext>
          </a:extLst>
        </xdr:cNvPr>
        <xdr:cNvSpPr/>
      </xdr:nvSpPr>
      <xdr:spPr bwMode="auto">
        <a:xfrm>
          <a:off x="5600700" y="66996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294825</xdr:rowOff>
    </xdr:from>
    <xdr:to>
      <xdr:col>26</xdr:col>
      <xdr:colOff>50800</xdr:colOff>
      <xdr:row>35</xdr:row>
      <xdr:rowOff>9665</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4305300" y="6562275"/>
          <a:ext cx="698500" cy="577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104570</xdr:rowOff>
    </xdr:from>
    <xdr:to>
      <xdr:col>26</xdr:col>
      <xdr:colOff>101600</xdr:colOff>
      <xdr:row>35</xdr:row>
      <xdr:rowOff>206170</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953000" y="67149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190947</xdr:rowOff>
    </xdr:from>
    <xdr:ext cx="7366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4622800" y="6801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294825</xdr:rowOff>
    </xdr:from>
    <xdr:to>
      <xdr:col>22</xdr:col>
      <xdr:colOff>114300</xdr:colOff>
      <xdr:row>35</xdr:row>
      <xdr:rowOff>17620</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3606800" y="6562275"/>
          <a:ext cx="698500" cy="656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123630</xdr:rowOff>
    </xdr:from>
    <xdr:to>
      <xdr:col>22</xdr:col>
      <xdr:colOff>165100</xdr:colOff>
      <xdr:row>35</xdr:row>
      <xdr:rowOff>225230</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254500" y="67339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210007</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924300" y="6820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17620</xdr:rowOff>
    </xdr:from>
    <xdr:to>
      <xdr:col>18</xdr:col>
      <xdr:colOff>177800</xdr:colOff>
      <xdr:row>35</xdr:row>
      <xdr:rowOff>33361</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2908300" y="6627970"/>
          <a:ext cx="698500" cy="157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145763</xdr:rowOff>
    </xdr:from>
    <xdr:to>
      <xdr:col>19</xdr:col>
      <xdr:colOff>38100</xdr:colOff>
      <xdr:row>35</xdr:row>
      <xdr:rowOff>247363</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3556000" y="67561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232140</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225800" y="6842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157033</xdr:rowOff>
    </xdr:from>
    <xdr:to>
      <xdr:col>15</xdr:col>
      <xdr:colOff>101600</xdr:colOff>
      <xdr:row>35</xdr:row>
      <xdr:rowOff>258633</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2857500" y="67673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243410</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2527300" y="6853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330618</xdr:rowOff>
    </xdr:from>
    <xdr:to>
      <xdr:col>29</xdr:col>
      <xdr:colOff>177800</xdr:colOff>
      <xdr:row>35</xdr:row>
      <xdr:rowOff>89318</xdr:rowOff>
    </xdr:to>
    <xdr:sp macro="" textlink="">
      <xdr:nvSpPr>
        <xdr:cNvPr id="127" name="楕円 126">
          <a:extLst>
            <a:ext uri="{FF2B5EF4-FFF2-40B4-BE49-F238E27FC236}">
              <a16:creationId xmlns:a16="http://schemas.microsoft.com/office/drawing/2014/main" id="{00000000-0008-0000-0500-00007F000000}"/>
            </a:ext>
          </a:extLst>
        </xdr:cNvPr>
        <xdr:cNvSpPr/>
      </xdr:nvSpPr>
      <xdr:spPr bwMode="auto">
        <a:xfrm>
          <a:off x="5600700" y="65980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175695</xdr:rowOff>
    </xdr:from>
    <xdr:ext cx="762000" cy="259045"/>
    <xdr:sp macro="" textlink="">
      <xdr:nvSpPr>
        <xdr:cNvPr id="128" name="人口1人当たり決算額の推移該当値テキスト445">
          <a:extLst>
            <a:ext uri="{FF2B5EF4-FFF2-40B4-BE49-F238E27FC236}">
              <a16:creationId xmlns:a16="http://schemas.microsoft.com/office/drawing/2014/main" id="{00000000-0008-0000-0500-000080000000}"/>
            </a:ext>
          </a:extLst>
        </xdr:cNvPr>
        <xdr:cNvSpPr txBox="1"/>
      </xdr:nvSpPr>
      <xdr:spPr>
        <a:xfrm>
          <a:off x="5740400" y="6443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301765</xdr:rowOff>
    </xdr:from>
    <xdr:to>
      <xdr:col>26</xdr:col>
      <xdr:colOff>101600</xdr:colOff>
      <xdr:row>35</xdr:row>
      <xdr:rowOff>60465</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4953000" y="65692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70641</xdr:rowOff>
    </xdr:from>
    <xdr:ext cx="7366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622800" y="63380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244025</xdr:rowOff>
    </xdr:from>
    <xdr:to>
      <xdr:col>22</xdr:col>
      <xdr:colOff>165100</xdr:colOff>
      <xdr:row>35</xdr:row>
      <xdr:rowOff>2725</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254500" y="65114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12901</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924300" y="6280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309720</xdr:rowOff>
    </xdr:from>
    <xdr:to>
      <xdr:col>19</xdr:col>
      <xdr:colOff>38100</xdr:colOff>
      <xdr:row>35</xdr:row>
      <xdr:rowOff>68420</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3556000" y="65771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78596</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225800" y="6346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325461</xdr:rowOff>
    </xdr:from>
    <xdr:to>
      <xdr:col>15</xdr:col>
      <xdr:colOff>101600</xdr:colOff>
      <xdr:row>35</xdr:row>
      <xdr:rowOff>84161</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2857500" y="65929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94338</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527300" y="6361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青森県西目屋村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1,242
1,242
246.02
2,490,670
2,384,186
93,833
1,352,599
2,209,996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id="{00000000-0008-0000-06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98243</xdr:rowOff>
    </xdr:from>
    <xdr:to>
      <xdr:col>24</xdr:col>
      <xdr:colOff>62865</xdr:colOff>
      <xdr:row>37</xdr:row>
      <xdr:rowOff>170746</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flipV="1">
          <a:off x="4633595" y="5241743"/>
          <a:ext cx="1270" cy="1272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3123</xdr:rowOff>
    </xdr:from>
    <xdr:ext cx="599010" cy="259045"/>
    <xdr:sp macro="" textlink="">
      <xdr:nvSpPr>
        <xdr:cNvPr id="56" name="人件費最小値テキスト">
          <a:extLst>
            <a:ext uri="{FF2B5EF4-FFF2-40B4-BE49-F238E27FC236}">
              <a16:creationId xmlns:a16="http://schemas.microsoft.com/office/drawing/2014/main" id="{00000000-0008-0000-0600-000038000000}"/>
            </a:ext>
          </a:extLst>
        </xdr:cNvPr>
        <xdr:cNvSpPr txBox="1"/>
      </xdr:nvSpPr>
      <xdr:spPr>
        <a:xfrm>
          <a:off x="4686300" y="6518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170746</xdr:rowOff>
    </xdr:from>
    <xdr:to>
      <xdr:col>24</xdr:col>
      <xdr:colOff>152400</xdr:colOff>
      <xdr:row>37</xdr:row>
      <xdr:rowOff>170746</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6514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44920</xdr:rowOff>
    </xdr:from>
    <xdr:ext cx="599010" cy="259045"/>
    <xdr:sp macro="" textlink="">
      <xdr:nvSpPr>
        <xdr:cNvPr id="58" name="人件費最大値テキスト">
          <a:extLst>
            <a:ext uri="{FF2B5EF4-FFF2-40B4-BE49-F238E27FC236}">
              <a16:creationId xmlns:a16="http://schemas.microsoft.com/office/drawing/2014/main" id="{00000000-0008-0000-0600-00003A000000}"/>
            </a:ext>
          </a:extLst>
        </xdr:cNvPr>
        <xdr:cNvSpPr txBox="1"/>
      </xdr:nvSpPr>
      <xdr:spPr>
        <a:xfrm>
          <a:off x="4686300" y="5016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98243</xdr:rowOff>
    </xdr:from>
    <xdr:to>
      <xdr:col>24</xdr:col>
      <xdr:colOff>152400</xdr:colOff>
      <xdr:row>30</xdr:row>
      <xdr:rowOff>98243</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5241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56568</xdr:rowOff>
    </xdr:from>
    <xdr:to>
      <xdr:col>24</xdr:col>
      <xdr:colOff>63500</xdr:colOff>
      <xdr:row>36</xdr:row>
      <xdr:rowOff>60140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3797300" y="6228768"/>
          <a:ext cx="838200" cy="3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22655</xdr:rowOff>
    </xdr:from>
    <xdr:ext cx="599010" cy="259045"/>
    <xdr:sp macro="" textlink="">
      <xdr:nvSpPr>
        <xdr:cNvPr id="61" name="人件費平均値テキスト">
          <a:extLst>
            <a:ext uri="{FF2B5EF4-FFF2-40B4-BE49-F238E27FC236}">
              <a16:creationId xmlns:a16="http://schemas.microsoft.com/office/drawing/2014/main" id="{00000000-0008-0000-0600-00003D000000}"/>
            </a:ext>
          </a:extLst>
        </xdr:cNvPr>
        <xdr:cNvSpPr txBox="1"/>
      </xdr:nvSpPr>
      <xdr:spPr>
        <a:xfrm>
          <a:off x="4686300" y="61948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44228</xdr:rowOff>
    </xdr:from>
    <xdr:to>
      <xdr:col>24</xdr:col>
      <xdr:colOff>114300</xdr:colOff>
      <xdr:row>36</xdr:row>
      <xdr:rowOff>145828</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4584700" y="621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56568</xdr:rowOff>
    </xdr:from>
    <xdr:to>
      <xdr:col>19</xdr:col>
      <xdr:colOff>177800</xdr:colOff>
      <xdr:row>36</xdr:row>
      <xdr:rowOff>59939</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908300" y="6228768"/>
          <a:ext cx="889000" cy="3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51175</xdr:rowOff>
    </xdr:from>
    <xdr:to>
      <xdr:col>20</xdr:col>
      <xdr:colOff>38100</xdr:colOff>
      <xdr:row>36</xdr:row>
      <xdr:rowOff>152775</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3746500" y="622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143902</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3497795" y="6316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59939</xdr:rowOff>
    </xdr:from>
    <xdr:to>
      <xdr:col>15</xdr:col>
      <xdr:colOff>50800</xdr:colOff>
      <xdr:row>36</xdr:row>
      <xdr:rowOff>67954</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019300" y="6232139"/>
          <a:ext cx="889000" cy="8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67206</xdr:rowOff>
    </xdr:from>
    <xdr:to>
      <xdr:col>15</xdr:col>
      <xdr:colOff>101600</xdr:colOff>
      <xdr:row>36</xdr:row>
      <xdr:rowOff>168806</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2857500" y="623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159933</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2608795" y="6332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40343</xdr:rowOff>
    </xdr:from>
    <xdr:to>
      <xdr:col>10</xdr:col>
      <xdr:colOff>114300</xdr:colOff>
      <xdr:row>36</xdr:row>
      <xdr:rowOff>67954</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1130300" y="6212543"/>
          <a:ext cx="889000" cy="27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81093</xdr:rowOff>
    </xdr:from>
    <xdr:to>
      <xdr:col>10</xdr:col>
      <xdr:colOff>165100</xdr:colOff>
      <xdr:row>37</xdr:row>
      <xdr:rowOff>11243</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968500" y="625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2370</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1719795" y="6346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130722</xdr:rowOff>
    </xdr:from>
    <xdr:to>
      <xdr:col>6</xdr:col>
      <xdr:colOff>38100</xdr:colOff>
      <xdr:row>37</xdr:row>
      <xdr:rowOff>60872</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079500" y="6302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51999</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830795" y="6395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9340</xdr:rowOff>
    </xdr:from>
    <xdr:to>
      <xdr:col>24</xdr:col>
      <xdr:colOff>114300</xdr:colOff>
      <xdr:row>36</xdr:row>
      <xdr:rowOff>110940</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4584700" y="6181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32217</xdr:rowOff>
    </xdr:from>
    <xdr:ext cx="599010" cy="259045"/>
    <xdr:sp macro="" textlink="">
      <xdr:nvSpPr>
        <xdr:cNvPr id="80" name="人件費該当値テキスト">
          <a:extLst>
            <a:ext uri="{FF2B5EF4-FFF2-40B4-BE49-F238E27FC236}">
              <a16:creationId xmlns:a16="http://schemas.microsoft.com/office/drawing/2014/main" id="{00000000-0008-0000-0600-000050000000}"/>
            </a:ext>
          </a:extLst>
        </xdr:cNvPr>
        <xdr:cNvSpPr txBox="1"/>
      </xdr:nvSpPr>
      <xdr:spPr>
        <a:xfrm>
          <a:off x="4686300" y="60329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5768</xdr:rowOff>
    </xdr:from>
    <xdr:to>
      <xdr:col>20</xdr:col>
      <xdr:colOff>38100</xdr:colOff>
      <xdr:row>36</xdr:row>
      <xdr:rowOff>107368</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3746500" y="6177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123895</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3497795" y="5953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9139</xdr:rowOff>
    </xdr:from>
    <xdr:to>
      <xdr:col>15</xdr:col>
      <xdr:colOff>101600</xdr:colOff>
      <xdr:row>36</xdr:row>
      <xdr:rowOff>110739</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2857500" y="6181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127266</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2608795" y="5956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17154</xdr:rowOff>
    </xdr:from>
    <xdr:to>
      <xdr:col>10</xdr:col>
      <xdr:colOff>165100</xdr:colOff>
      <xdr:row>36</xdr:row>
      <xdr:rowOff>118754</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968500" y="6189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135281</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1719795" y="5964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160993</xdr:rowOff>
    </xdr:from>
    <xdr:to>
      <xdr:col>6</xdr:col>
      <xdr:colOff>38100</xdr:colOff>
      <xdr:row>36</xdr:row>
      <xdr:rowOff>91143</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079500" y="6161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107670</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830795" y="5936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143782</xdr:rowOff>
    </xdr:from>
    <xdr:to>
      <xdr:col>24</xdr:col>
      <xdr:colOff>62865</xdr:colOff>
      <xdr:row>58</xdr:row>
      <xdr:rowOff>94226</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716282"/>
          <a:ext cx="1270" cy="13220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98053</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042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94226</xdr:rowOff>
    </xdr:from>
    <xdr:to>
      <xdr:col>24</xdr:col>
      <xdr:colOff>152400</xdr:colOff>
      <xdr:row>58</xdr:row>
      <xdr:rowOff>94226</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038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90459</xdr:rowOff>
    </xdr:from>
    <xdr:ext cx="690189"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49150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1,136,786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143782</xdr:rowOff>
    </xdr:from>
    <xdr:to>
      <xdr:col>24</xdr:col>
      <xdr:colOff>152400</xdr:colOff>
      <xdr:row>50</xdr:row>
      <xdr:rowOff>143782</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716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155043</xdr:rowOff>
    </xdr:from>
    <xdr:to>
      <xdr:col>24</xdr:col>
      <xdr:colOff>63500</xdr:colOff>
      <xdr:row>56</xdr:row>
      <xdr:rowOff>165257</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3797300" y="9756243"/>
          <a:ext cx="838200" cy="10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151317</xdr:rowOff>
    </xdr:from>
    <xdr:ext cx="599010"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7525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263,866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1440</xdr:rowOff>
    </xdr:from>
    <xdr:to>
      <xdr:col>24</xdr:col>
      <xdr:colOff>114300</xdr:colOff>
      <xdr:row>57</xdr:row>
      <xdr:rowOff>103040</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774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165257</xdr:rowOff>
    </xdr:from>
    <xdr:to>
      <xdr:col>19</xdr:col>
      <xdr:colOff>177800</xdr:colOff>
      <xdr:row>57</xdr:row>
      <xdr:rowOff>21219</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9766457"/>
          <a:ext cx="889000" cy="27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5522</xdr:rowOff>
    </xdr:from>
    <xdr:to>
      <xdr:col>20</xdr:col>
      <xdr:colOff>38100</xdr:colOff>
      <xdr:row>57</xdr:row>
      <xdr:rowOff>107122</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778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98249</xdr:rowOff>
    </xdr:from>
    <xdr:ext cx="599010"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497795" y="9870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136766</xdr:rowOff>
    </xdr:from>
    <xdr:to>
      <xdr:col>15</xdr:col>
      <xdr:colOff>50800</xdr:colOff>
      <xdr:row>57</xdr:row>
      <xdr:rowOff>21219</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a:off x="2019300" y="9737966"/>
          <a:ext cx="889000" cy="55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39268</xdr:rowOff>
    </xdr:from>
    <xdr:to>
      <xdr:col>15</xdr:col>
      <xdr:colOff>101600</xdr:colOff>
      <xdr:row>57</xdr:row>
      <xdr:rowOff>140868</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811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131995</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08795" y="9904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136766</xdr:rowOff>
    </xdr:from>
    <xdr:to>
      <xdr:col>10</xdr:col>
      <xdr:colOff>114300</xdr:colOff>
      <xdr:row>57</xdr:row>
      <xdr:rowOff>16108</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1130300" y="9737966"/>
          <a:ext cx="889000" cy="50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52315</xdr:rowOff>
    </xdr:from>
    <xdr:to>
      <xdr:col>10</xdr:col>
      <xdr:colOff>165100</xdr:colOff>
      <xdr:row>57</xdr:row>
      <xdr:rowOff>153915</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82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145042</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19795" y="9917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57808</xdr:rowOff>
    </xdr:from>
    <xdr:to>
      <xdr:col>6</xdr:col>
      <xdr:colOff>38100</xdr:colOff>
      <xdr:row>57</xdr:row>
      <xdr:rowOff>159408</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830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150535</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30795" y="9923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104243</xdr:rowOff>
    </xdr:from>
    <xdr:to>
      <xdr:col>24</xdr:col>
      <xdr:colOff>114300</xdr:colOff>
      <xdr:row>57</xdr:row>
      <xdr:rowOff>34393</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705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127120</xdr:rowOff>
    </xdr:from>
    <xdr:ext cx="599010"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556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317,919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114457</xdr:rowOff>
    </xdr:from>
    <xdr:to>
      <xdr:col>20</xdr:col>
      <xdr:colOff>38100</xdr:colOff>
      <xdr:row>57</xdr:row>
      <xdr:rowOff>44607</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715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61134</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497795" y="9490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141869</xdr:rowOff>
    </xdr:from>
    <xdr:to>
      <xdr:col>15</xdr:col>
      <xdr:colOff>101600</xdr:colOff>
      <xdr:row>57</xdr:row>
      <xdr:rowOff>72019</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743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88546</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08795" y="95182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85966</xdr:rowOff>
    </xdr:from>
    <xdr:to>
      <xdr:col>10</xdr:col>
      <xdr:colOff>165100</xdr:colOff>
      <xdr:row>57</xdr:row>
      <xdr:rowOff>16116</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687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32643</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19795" y="9462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136758</xdr:rowOff>
    </xdr:from>
    <xdr:to>
      <xdr:col>6</xdr:col>
      <xdr:colOff>38100</xdr:colOff>
      <xdr:row>57</xdr:row>
      <xdr:rowOff>66908</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737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83435</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30795" y="9513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91539</xdr:rowOff>
    </xdr:from>
    <xdr:to>
      <xdr:col>24</xdr:col>
      <xdr:colOff>62865</xdr:colOff>
      <xdr:row>78</xdr:row>
      <xdr:rowOff>137272</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435939"/>
          <a:ext cx="1270" cy="1074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141099</xdr:rowOff>
    </xdr:from>
    <xdr:ext cx="378565"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5141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137272</xdr:rowOff>
    </xdr:from>
    <xdr:to>
      <xdr:col>24</xdr:col>
      <xdr:colOff>152400</xdr:colOff>
      <xdr:row>78</xdr:row>
      <xdr:rowOff>137272</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510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38216</xdr:rowOff>
    </xdr:from>
    <xdr:ext cx="599010"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2211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91539</xdr:rowOff>
    </xdr:from>
    <xdr:to>
      <xdr:col>24</xdr:col>
      <xdr:colOff>152400</xdr:colOff>
      <xdr:row>72</xdr:row>
      <xdr:rowOff>91539</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435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109392</xdr:rowOff>
    </xdr:from>
    <xdr:to>
      <xdr:col>24</xdr:col>
      <xdr:colOff>63500</xdr:colOff>
      <xdr:row>77</xdr:row>
      <xdr:rowOff>163881</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3797300" y="13311042"/>
          <a:ext cx="838200" cy="54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99359</xdr:rowOff>
    </xdr:from>
    <xdr:ext cx="534377"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31295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76482</xdr:rowOff>
    </xdr:from>
    <xdr:to>
      <xdr:col>24</xdr:col>
      <xdr:colOff>114300</xdr:colOff>
      <xdr:row>78</xdr:row>
      <xdr:rowOff>6632</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27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109392</xdr:rowOff>
    </xdr:from>
    <xdr:to>
      <xdr:col>19</xdr:col>
      <xdr:colOff>177800</xdr:colOff>
      <xdr:row>77</xdr:row>
      <xdr:rowOff>123236</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2908300" y="13311042"/>
          <a:ext cx="889000" cy="13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81663</xdr:rowOff>
    </xdr:from>
    <xdr:to>
      <xdr:col>20</xdr:col>
      <xdr:colOff>38100</xdr:colOff>
      <xdr:row>78</xdr:row>
      <xdr:rowOff>11813</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283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2940</xdr:rowOff>
    </xdr:from>
    <xdr:ext cx="534377"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30111" y="13376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123236</xdr:rowOff>
    </xdr:from>
    <xdr:to>
      <xdr:col>15</xdr:col>
      <xdr:colOff>50800</xdr:colOff>
      <xdr:row>78</xdr:row>
      <xdr:rowOff>1960</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019300" y="13324886"/>
          <a:ext cx="889000" cy="50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92749</xdr:rowOff>
    </xdr:from>
    <xdr:to>
      <xdr:col>15</xdr:col>
      <xdr:colOff>101600</xdr:colOff>
      <xdr:row>78</xdr:row>
      <xdr:rowOff>22899</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294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14026</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41111" y="13387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1960</xdr:rowOff>
    </xdr:from>
    <xdr:to>
      <xdr:col>10</xdr:col>
      <xdr:colOff>114300</xdr:colOff>
      <xdr:row>78</xdr:row>
      <xdr:rowOff>41521</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1130300" y="13375060"/>
          <a:ext cx="889000" cy="39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110832</xdr:rowOff>
    </xdr:from>
    <xdr:to>
      <xdr:col>10</xdr:col>
      <xdr:colOff>165100</xdr:colOff>
      <xdr:row>78</xdr:row>
      <xdr:rowOff>40982</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31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57509</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52111" y="13087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146535</xdr:rowOff>
    </xdr:from>
    <xdr:to>
      <xdr:col>6</xdr:col>
      <xdr:colOff>38100</xdr:colOff>
      <xdr:row>78</xdr:row>
      <xdr:rowOff>76685</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34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93212</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63111" y="13123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113081</xdr:rowOff>
    </xdr:from>
    <xdr:to>
      <xdr:col>24</xdr:col>
      <xdr:colOff>114300</xdr:colOff>
      <xdr:row>78</xdr:row>
      <xdr:rowOff>43231</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3314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91508</xdr:rowOff>
    </xdr:from>
    <xdr:ext cx="534377"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3293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58592</xdr:rowOff>
    </xdr:from>
    <xdr:to>
      <xdr:col>20</xdr:col>
      <xdr:colOff>38100</xdr:colOff>
      <xdr:row>77</xdr:row>
      <xdr:rowOff>160192</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260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5269</xdr:rowOff>
    </xdr:from>
    <xdr:ext cx="534377"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30111" y="13035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72436</xdr:rowOff>
    </xdr:from>
    <xdr:to>
      <xdr:col>15</xdr:col>
      <xdr:colOff>101600</xdr:colOff>
      <xdr:row>78</xdr:row>
      <xdr:rowOff>2586</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274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19113</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41111" y="13049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122610</xdr:rowOff>
    </xdr:from>
    <xdr:to>
      <xdr:col>10</xdr:col>
      <xdr:colOff>165100</xdr:colOff>
      <xdr:row>78</xdr:row>
      <xdr:rowOff>52760</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324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43887</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52111" y="13416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162171</xdr:rowOff>
    </xdr:from>
    <xdr:to>
      <xdr:col>6</xdr:col>
      <xdr:colOff>38100</xdr:colOff>
      <xdr:row>78</xdr:row>
      <xdr:rowOff>92321</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363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83448</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63111" y="13456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a:extLst>
            <a:ext uri="{FF2B5EF4-FFF2-40B4-BE49-F238E27FC236}">
              <a16:creationId xmlns:a16="http://schemas.microsoft.com/office/drawing/2014/main" id="{00000000-0008-0000-06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18520</xdr:rowOff>
    </xdr:from>
    <xdr:to>
      <xdr:col>24</xdr:col>
      <xdr:colOff>62865</xdr:colOff>
      <xdr:row>97</xdr:row>
      <xdr:rowOff>108755</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flipV="1">
          <a:off x="4633595" y="15449020"/>
          <a:ext cx="1270" cy="1290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112582</xdr:rowOff>
    </xdr:from>
    <xdr:ext cx="534377" cy="259045"/>
    <xdr:sp macro="" textlink="">
      <xdr:nvSpPr>
        <xdr:cNvPr id="225" name="扶助費最小値テキスト">
          <a:extLst>
            <a:ext uri="{FF2B5EF4-FFF2-40B4-BE49-F238E27FC236}">
              <a16:creationId xmlns:a16="http://schemas.microsoft.com/office/drawing/2014/main" id="{00000000-0008-0000-0600-0000E1000000}"/>
            </a:ext>
          </a:extLst>
        </xdr:cNvPr>
        <xdr:cNvSpPr txBox="1"/>
      </xdr:nvSpPr>
      <xdr:spPr>
        <a:xfrm>
          <a:off x="4686300" y="16743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108755</xdr:rowOff>
    </xdr:from>
    <xdr:to>
      <xdr:col>24</xdr:col>
      <xdr:colOff>152400</xdr:colOff>
      <xdr:row>97</xdr:row>
      <xdr:rowOff>108755</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6739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136647</xdr:rowOff>
    </xdr:from>
    <xdr:ext cx="599010" cy="259045"/>
    <xdr:sp macro="" textlink="">
      <xdr:nvSpPr>
        <xdr:cNvPr id="227" name="扶助費最大値テキスト">
          <a:extLst>
            <a:ext uri="{FF2B5EF4-FFF2-40B4-BE49-F238E27FC236}">
              <a16:creationId xmlns:a16="http://schemas.microsoft.com/office/drawing/2014/main" id="{00000000-0008-0000-0600-0000E3000000}"/>
            </a:ext>
          </a:extLst>
        </xdr:cNvPr>
        <xdr:cNvSpPr txBox="1"/>
      </xdr:nvSpPr>
      <xdr:spPr>
        <a:xfrm>
          <a:off x="4686300" y="15224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18520</xdr:rowOff>
    </xdr:from>
    <xdr:to>
      <xdr:col>24</xdr:col>
      <xdr:colOff>152400</xdr:colOff>
      <xdr:row>90</xdr:row>
      <xdr:rowOff>18520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5449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40937</xdr:rowOff>
    </xdr:from>
    <xdr:to>
      <xdr:col>24</xdr:col>
      <xdr:colOff>63500</xdr:colOff>
      <xdr:row>92</xdr:row>
      <xdr:rowOff>148310</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3797300" y="15814337"/>
          <a:ext cx="838200" cy="107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128295</xdr:rowOff>
    </xdr:from>
    <xdr:ext cx="534377" cy="259045"/>
    <xdr:sp macro="" textlink="">
      <xdr:nvSpPr>
        <xdr:cNvPr id="230" name="扶助費平均値テキスト">
          <a:extLst>
            <a:ext uri="{FF2B5EF4-FFF2-40B4-BE49-F238E27FC236}">
              <a16:creationId xmlns:a16="http://schemas.microsoft.com/office/drawing/2014/main" id="{00000000-0008-0000-0600-0000E6000000}"/>
            </a:ext>
          </a:extLst>
        </xdr:cNvPr>
        <xdr:cNvSpPr txBox="1"/>
      </xdr:nvSpPr>
      <xdr:spPr>
        <a:xfrm>
          <a:off x="4686300" y="162445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149868</xdr:rowOff>
    </xdr:from>
    <xdr:to>
      <xdr:col>24</xdr:col>
      <xdr:colOff>114300</xdr:colOff>
      <xdr:row>95</xdr:row>
      <xdr:rowOff>80018</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4584700" y="16266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136751</xdr:rowOff>
    </xdr:from>
    <xdr:to>
      <xdr:col>19</xdr:col>
      <xdr:colOff>177800</xdr:colOff>
      <xdr:row>92</xdr:row>
      <xdr:rowOff>148310</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2908300" y="15910151"/>
          <a:ext cx="889000" cy="11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25433</xdr:rowOff>
    </xdr:from>
    <xdr:to>
      <xdr:col>20</xdr:col>
      <xdr:colOff>38100</xdr:colOff>
      <xdr:row>95</xdr:row>
      <xdr:rowOff>127033</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3746500" y="16313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118160</xdr:rowOff>
    </xdr:from>
    <xdr:ext cx="534377" cy="259045"/>
    <xdr:sp macro="" textlink="">
      <xdr:nvSpPr>
        <xdr:cNvPr id="234" name="テキスト ボックス 233">
          <a:extLst>
            <a:ext uri="{FF2B5EF4-FFF2-40B4-BE49-F238E27FC236}">
              <a16:creationId xmlns:a16="http://schemas.microsoft.com/office/drawing/2014/main" id="{00000000-0008-0000-0600-0000EA000000}"/>
            </a:ext>
          </a:extLst>
        </xdr:cNvPr>
        <xdr:cNvSpPr txBox="1"/>
      </xdr:nvSpPr>
      <xdr:spPr>
        <a:xfrm>
          <a:off x="3530111" y="16405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136751</xdr:rowOff>
    </xdr:from>
    <xdr:to>
      <xdr:col>15</xdr:col>
      <xdr:colOff>50800</xdr:colOff>
      <xdr:row>93</xdr:row>
      <xdr:rowOff>56581</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019300" y="15910151"/>
          <a:ext cx="889000" cy="91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133783</xdr:rowOff>
    </xdr:from>
    <xdr:to>
      <xdr:col>15</xdr:col>
      <xdr:colOff>101600</xdr:colOff>
      <xdr:row>95</xdr:row>
      <xdr:rowOff>63933</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2857500" y="1625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55060</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2641111" y="16342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53952</xdr:rowOff>
    </xdr:from>
    <xdr:to>
      <xdr:col>10</xdr:col>
      <xdr:colOff>114300</xdr:colOff>
      <xdr:row>93</xdr:row>
      <xdr:rowOff>56581</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1130300" y="15998802"/>
          <a:ext cx="889000" cy="2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133705</xdr:rowOff>
    </xdr:from>
    <xdr:to>
      <xdr:col>10</xdr:col>
      <xdr:colOff>165100</xdr:colOff>
      <xdr:row>96</xdr:row>
      <xdr:rowOff>63855</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968500" y="1642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54982</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1752111" y="16514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160643</xdr:rowOff>
    </xdr:from>
    <xdr:to>
      <xdr:col>6</xdr:col>
      <xdr:colOff>38100</xdr:colOff>
      <xdr:row>96</xdr:row>
      <xdr:rowOff>90793</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079500" y="16448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81920</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863111" y="16541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91</xdr:row>
      <xdr:rowOff>161587</xdr:rowOff>
    </xdr:from>
    <xdr:to>
      <xdr:col>24</xdr:col>
      <xdr:colOff>114300</xdr:colOff>
      <xdr:row>92</xdr:row>
      <xdr:rowOff>91737</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4584700" y="15763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13014</xdr:rowOff>
    </xdr:from>
    <xdr:ext cx="599010" cy="259045"/>
    <xdr:sp macro="" textlink="">
      <xdr:nvSpPr>
        <xdr:cNvPr id="249" name="扶助費該当値テキスト">
          <a:extLst>
            <a:ext uri="{FF2B5EF4-FFF2-40B4-BE49-F238E27FC236}">
              <a16:creationId xmlns:a16="http://schemas.microsoft.com/office/drawing/2014/main" id="{00000000-0008-0000-0600-0000F9000000}"/>
            </a:ext>
          </a:extLst>
        </xdr:cNvPr>
        <xdr:cNvSpPr txBox="1"/>
      </xdr:nvSpPr>
      <xdr:spPr>
        <a:xfrm>
          <a:off x="4686300" y="15614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97510</xdr:rowOff>
    </xdr:from>
    <xdr:to>
      <xdr:col>20</xdr:col>
      <xdr:colOff>38100</xdr:colOff>
      <xdr:row>93</xdr:row>
      <xdr:rowOff>27660</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3746500" y="15870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91</xdr:row>
      <xdr:rowOff>44187</xdr:rowOff>
    </xdr:from>
    <xdr:ext cx="59901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497795" y="15646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85951</xdr:rowOff>
    </xdr:from>
    <xdr:to>
      <xdr:col>15</xdr:col>
      <xdr:colOff>101600</xdr:colOff>
      <xdr:row>93</xdr:row>
      <xdr:rowOff>16101</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2857500" y="15859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91</xdr:row>
      <xdr:rowOff>32628</xdr:rowOff>
    </xdr:from>
    <xdr:ext cx="59901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608795" y="15634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5781</xdr:rowOff>
    </xdr:from>
    <xdr:to>
      <xdr:col>10</xdr:col>
      <xdr:colOff>165100</xdr:colOff>
      <xdr:row>93</xdr:row>
      <xdr:rowOff>107381</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968500" y="15950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91</xdr:row>
      <xdr:rowOff>123908</xdr:rowOff>
    </xdr:from>
    <xdr:ext cx="59901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719795" y="15725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3152</xdr:rowOff>
    </xdr:from>
    <xdr:to>
      <xdr:col>6</xdr:col>
      <xdr:colOff>38100</xdr:colOff>
      <xdr:row>93</xdr:row>
      <xdr:rowOff>104752</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079500" y="15948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91</xdr:row>
      <xdr:rowOff>121279</xdr:rowOff>
    </xdr:from>
    <xdr:ext cx="59901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830795" y="15723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93,398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a:extLst>
            <a:ext uri="{FF2B5EF4-FFF2-40B4-BE49-F238E27FC236}">
              <a16:creationId xmlns:a16="http://schemas.microsoft.com/office/drawing/2014/main" id="{00000000-0008-0000-06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147465</xdr:rowOff>
    </xdr:from>
    <xdr:to>
      <xdr:col>54</xdr:col>
      <xdr:colOff>189865</xdr:colOff>
      <xdr:row>38</xdr:row>
      <xdr:rowOff>31353</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flipV="1">
          <a:off x="10475595" y="5462415"/>
          <a:ext cx="1270" cy="10840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35180</xdr:rowOff>
    </xdr:from>
    <xdr:ext cx="534377" cy="259045"/>
    <xdr:sp macro="" textlink="">
      <xdr:nvSpPr>
        <xdr:cNvPr id="282" name="補助費等最小値テキスト">
          <a:extLst>
            <a:ext uri="{FF2B5EF4-FFF2-40B4-BE49-F238E27FC236}">
              <a16:creationId xmlns:a16="http://schemas.microsoft.com/office/drawing/2014/main" id="{00000000-0008-0000-0600-00001A010000}"/>
            </a:ext>
          </a:extLst>
        </xdr:cNvPr>
        <xdr:cNvSpPr txBox="1"/>
      </xdr:nvSpPr>
      <xdr:spPr>
        <a:xfrm>
          <a:off x="10528300" y="6550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31353</xdr:rowOff>
    </xdr:from>
    <xdr:to>
      <xdr:col>55</xdr:col>
      <xdr:colOff>88900</xdr:colOff>
      <xdr:row>38</xdr:row>
      <xdr:rowOff>31353</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6546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94142</xdr:rowOff>
    </xdr:from>
    <xdr:ext cx="599010" cy="259045"/>
    <xdr:sp macro="" textlink="">
      <xdr:nvSpPr>
        <xdr:cNvPr id="284" name="補助費等最大値テキスト">
          <a:extLst>
            <a:ext uri="{FF2B5EF4-FFF2-40B4-BE49-F238E27FC236}">
              <a16:creationId xmlns:a16="http://schemas.microsoft.com/office/drawing/2014/main" id="{00000000-0008-0000-0600-00001C010000}"/>
            </a:ext>
          </a:extLst>
        </xdr:cNvPr>
        <xdr:cNvSpPr txBox="1"/>
      </xdr:nvSpPr>
      <xdr:spPr>
        <a:xfrm>
          <a:off x="10528300" y="5237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147465</xdr:rowOff>
    </xdr:from>
    <xdr:to>
      <xdr:col>55</xdr:col>
      <xdr:colOff>88900</xdr:colOff>
      <xdr:row>31</xdr:row>
      <xdr:rowOff>147465</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5462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160253</xdr:rowOff>
    </xdr:from>
    <xdr:to>
      <xdr:col>55</xdr:col>
      <xdr:colOff>0</xdr:colOff>
      <xdr:row>37</xdr:row>
      <xdr:rowOff>26720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9639300" y="6332453"/>
          <a:ext cx="838200" cy="37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870</xdr:rowOff>
    </xdr:from>
    <xdr:ext cx="599010" cy="259045"/>
    <xdr:sp macro="" textlink="">
      <xdr:nvSpPr>
        <xdr:cNvPr id="287" name="補助費等平均値テキスト">
          <a:extLst>
            <a:ext uri="{FF2B5EF4-FFF2-40B4-BE49-F238E27FC236}">
              <a16:creationId xmlns:a16="http://schemas.microsoft.com/office/drawing/2014/main" id="{00000000-0008-0000-0600-00001F010000}"/>
            </a:ext>
          </a:extLst>
        </xdr:cNvPr>
        <xdr:cNvSpPr txBox="1"/>
      </xdr:nvSpPr>
      <xdr:spPr>
        <a:xfrm>
          <a:off x="10528300" y="60016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149443</xdr:rowOff>
    </xdr:from>
    <xdr:to>
      <xdr:col>55</xdr:col>
      <xdr:colOff>50800</xdr:colOff>
      <xdr:row>36</xdr:row>
      <xdr:rowOff>79593</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10426700" y="6150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160253</xdr:rowOff>
    </xdr:from>
    <xdr:to>
      <xdr:col>50</xdr:col>
      <xdr:colOff>114300</xdr:colOff>
      <xdr:row>37</xdr:row>
      <xdr:rowOff>18104</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8750300" y="6332453"/>
          <a:ext cx="889000" cy="29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14757</xdr:rowOff>
    </xdr:from>
    <xdr:to>
      <xdr:col>50</xdr:col>
      <xdr:colOff>165100</xdr:colOff>
      <xdr:row>36</xdr:row>
      <xdr:rowOff>116357</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9588500" y="6186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132884</xdr:rowOff>
    </xdr:from>
    <xdr:ext cx="599010"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9339795" y="5962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36432</xdr:rowOff>
    </xdr:from>
    <xdr:to>
      <xdr:col>45</xdr:col>
      <xdr:colOff>177800</xdr:colOff>
      <xdr:row>37</xdr:row>
      <xdr:rowOff>18104</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7861300" y="6208632"/>
          <a:ext cx="889000" cy="153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55259</xdr:rowOff>
    </xdr:from>
    <xdr:to>
      <xdr:col>46</xdr:col>
      <xdr:colOff>38100</xdr:colOff>
      <xdr:row>36</xdr:row>
      <xdr:rowOff>156859</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8699500" y="622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1936</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8450795" y="6002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36432</xdr:rowOff>
    </xdr:from>
    <xdr:to>
      <xdr:col>41</xdr:col>
      <xdr:colOff>50800</xdr:colOff>
      <xdr:row>37</xdr:row>
      <xdr:rowOff>118949</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6972300" y="6208632"/>
          <a:ext cx="889000" cy="253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37204</xdr:rowOff>
    </xdr:from>
    <xdr:to>
      <xdr:col>41</xdr:col>
      <xdr:colOff>101600</xdr:colOff>
      <xdr:row>35</xdr:row>
      <xdr:rowOff>138804</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7810500" y="6037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155331</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7561795" y="5813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129282</xdr:rowOff>
    </xdr:from>
    <xdr:to>
      <xdr:col>36</xdr:col>
      <xdr:colOff>165100</xdr:colOff>
      <xdr:row>37</xdr:row>
      <xdr:rowOff>59432</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6921500" y="630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75959</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6672795" y="6076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147370</xdr:rowOff>
    </xdr:from>
    <xdr:to>
      <xdr:col>55</xdr:col>
      <xdr:colOff>50800</xdr:colOff>
      <xdr:row>37</xdr:row>
      <xdr:rowOff>77520</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10426700" y="631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125797</xdr:rowOff>
    </xdr:from>
    <xdr:ext cx="599010" cy="259045"/>
    <xdr:sp macro="" textlink="">
      <xdr:nvSpPr>
        <xdr:cNvPr id="306" name="補助費等該当値テキスト">
          <a:extLst>
            <a:ext uri="{FF2B5EF4-FFF2-40B4-BE49-F238E27FC236}">
              <a16:creationId xmlns:a16="http://schemas.microsoft.com/office/drawing/2014/main" id="{00000000-0008-0000-0600-000032010000}"/>
            </a:ext>
          </a:extLst>
        </xdr:cNvPr>
        <xdr:cNvSpPr txBox="1"/>
      </xdr:nvSpPr>
      <xdr:spPr>
        <a:xfrm>
          <a:off x="10528300" y="6297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109453</xdr:rowOff>
    </xdr:from>
    <xdr:to>
      <xdr:col>50</xdr:col>
      <xdr:colOff>165100</xdr:colOff>
      <xdr:row>37</xdr:row>
      <xdr:rowOff>39603</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9588500" y="6281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30730</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339795" y="6374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138754</xdr:rowOff>
    </xdr:from>
    <xdr:to>
      <xdr:col>46</xdr:col>
      <xdr:colOff>38100</xdr:colOff>
      <xdr:row>37</xdr:row>
      <xdr:rowOff>68904</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8699500" y="6310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60031</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450795" y="6403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157082</xdr:rowOff>
    </xdr:from>
    <xdr:to>
      <xdr:col>41</xdr:col>
      <xdr:colOff>101600</xdr:colOff>
      <xdr:row>36</xdr:row>
      <xdr:rowOff>87232</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7810500" y="6157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78359</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561795" y="6250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68149</xdr:rowOff>
    </xdr:from>
    <xdr:to>
      <xdr:col>36</xdr:col>
      <xdr:colOff>165100</xdr:colOff>
      <xdr:row>37</xdr:row>
      <xdr:rowOff>169749</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6921500" y="6411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160876</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672795" y="6504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a:extLst>
            <a:ext uri="{FF2B5EF4-FFF2-40B4-BE49-F238E27FC236}">
              <a16:creationId xmlns:a16="http://schemas.microsoft.com/office/drawing/2014/main" id="{00000000-0008-0000-06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75465</xdr:rowOff>
    </xdr:from>
    <xdr:to>
      <xdr:col>54</xdr:col>
      <xdr:colOff>189865</xdr:colOff>
      <xdr:row>59</xdr:row>
      <xdr:rowOff>39693</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flipV="1">
          <a:off x="10475595" y="8647965"/>
          <a:ext cx="1270" cy="1507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43520</xdr:rowOff>
    </xdr:from>
    <xdr:ext cx="469744" cy="259045"/>
    <xdr:sp macro="" textlink="">
      <xdr:nvSpPr>
        <xdr:cNvPr id="339" name="普通建設事業費最小値テキスト">
          <a:extLst>
            <a:ext uri="{FF2B5EF4-FFF2-40B4-BE49-F238E27FC236}">
              <a16:creationId xmlns:a16="http://schemas.microsoft.com/office/drawing/2014/main" id="{00000000-0008-0000-0600-000053010000}"/>
            </a:ext>
          </a:extLst>
        </xdr:cNvPr>
        <xdr:cNvSpPr txBox="1"/>
      </xdr:nvSpPr>
      <xdr:spPr>
        <a:xfrm>
          <a:off x="10528300" y="10159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39693</xdr:rowOff>
    </xdr:from>
    <xdr:to>
      <xdr:col>55</xdr:col>
      <xdr:colOff>88900</xdr:colOff>
      <xdr:row>59</xdr:row>
      <xdr:rowOff>39693</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10388600" y="10155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22142</xdr:rowOff>
    </xdr:from>
    <xdr:ext cx="690189" cy="259045"/>
    <xdr:sp macro="" textlink="">
      <xdr:nvSpPr>
        <xdr:cNvPr id="341" name="普通建設事業費最大値テキスト">
          <a:extLst>
            <a:ext uri="{FF2B5EF4-FFF2-40B4-BE49-F238E27FC236}">
              <a16:creationId xmlns:a16="http://schemas.microsoft.com/office/drawing/2014/main" id="{00000000-0008-0000-0600-000055010000}"/>
            </a:ext>
          </a:extLst>
        </xdr:cNvPr>
        <xdr:cNvSpPr txBox="1"/>
      </xdr:nvSpPr>
      <xdr:spPr>
        <a:xfrm>
          <a:off x="10528300" y="842319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1,984,298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75465</xdr:rowOff>
    </xdr:from>
    <xdr:to>
      <xdr:col>55</xdr:col>
      <xdr:colOff>88900</xdr:colOff>
      <xdr:row>50</xdr:row>
      <xdr:rowOff>75465</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8647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141137</xdr:rowOff>
    </xdr:from>
    <xdr:to>
      <xdr:col>55</xdr:col>
      <xdr:colOff>0</xdr:colOff>
      <xdr:row>57</xdr:row>
      <xdr:rowOff>157297</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9639300" y="9913787"/>
          <a:ext cx="838200" cy="16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89927</xdr:rowOff>
    </xdr:from>
    <xdr:ext cx="599010" cy="259045"/>
    <xdr:sp macro="" textlink="">
      <xdr:nvSpPr>
        <xdr:cNvPr id="344" name="普通建設事業費平均値テキスト">
          <a:extLst>
            <a:ext uri="{FF2B5EF4-FFF2-40B4-BE49-F238E27FC236}">
              <a16:creationId xmlns:a16="http://schemas.microsoft.com/office/drawing/2014/main" id="{00000000-0008-0000-0600-000058010000}"/>
            </a:ext>
          </a:extLst>
        </xdr:cNvPr>
        <xdr:cNvSpPr txBox="1"/>
      </xdr:nvSpPr>
      <xdr:spPr>
        <a:xfrm>
          <a:off x="10528300" y="98625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295,341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111500</xdr:rowOff>
    </xdr:from>
    <xdr:to>
      <xdr:col>55</xdr:col>
      <xdr:colOff>50800</xdr:colOff>
      <xdr:row>58</xdr:row>
      <xdr:rowOff>41650</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10426700" y="988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141137</xdr:rowOff>
    </xdr:from>
    <xdr:to>
      <xdr:col>50</xdr:col>
      <xdr:colOff>114300</xdr:colOff>
      <xdr:row>58</xdr:row>
      <xdr:rowOff>16327</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8750300" y="9913787"/>
          <a:ext cx="889000" cy="46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121471</xdr:rowOff>
    </xdr:from>
    <xdr:to>
      <xdr:col>50</xdr:col>
      <xdr:colOff>165100</xdr:colOff>
      <xdr:row>58</xdr:row>
      <xdr:rowOff>51621</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9588500" y="9894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42748</xdr:rowOff>
    </xdr:from>
    <xdr:ext cx="599010"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9339795" y="9986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67208</xdr:rowOff>
    </xdr:from>
    <xdr:to>
      <xdr:col>45</xdr:col>
      <xdr:colOff>177800</xdr:colOff>
      <xdr:row>58</xdr:row>
      <xdr:rowOff>16327</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7861300" y="9839858"/>
          <a:ext cx="889000" cy="120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125120</xdr:rowOff>
    </xdr:from>
    <xdr:to>
      <xdr:col>46</xdr:col>
      <xdr:colOff>38100</xdr:colOff>
      <xdr:row>58</xdr:row>
      <xdr:rowOff>55270</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8699500" y="9897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71797</xdr:rowOff>
    </xdr:from>
    <xdr:ext cx="599010"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8450795" y="9672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67208</xdr:rowOff>
    </xdr:from>
    <xdr:to>
      <xdr:col>41</xdr:col>
      <xdr:colOff>50800</xdr:colOff>
      <xdr:row>58</xdr:row>
      <xdr:rowOff>82209</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6972300" y="9839858"/>
          <a:ext cx="889000" cy="186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107162</xdr:rowOff>
    </xdr:from>
    <xdr:to>
      <xdr:col>41</xdr:col>
      <xdr:colOff>101600</xdr:colOff>
      <xdr:row>58</xdr:row>
      <xdr:rowOff>37312</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7810500" y="9879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28439</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7561795" y="9972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132049</xdr:rowOff>
    </xdr:from>
    <xdr:to>
      <xdr:col>36</xdr:col>
      <xdr:colOff>165100</xdr:colOff>
      <xdr:row>58</xdr:row>
      <xdr:rowOff>62199</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6921500" y="9904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78726</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6672795" y="9679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106497</xdr:rowOff>
    </xdr:from>
    <xdr:to>
      <xdr:col>55</xdr:col>
      <xdr:colOff>50800</xdr:colOff>
      <xdr:row>58</xdr:row>
      <xdr:rowOff>36647</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10426700" y="9879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129374</xdr:rowOff>
    </xdr:from>
    <xdr:ext cx="599010" cy="259045"/>
    <xdr:sp macro="" textlink="">
      <xdr:nvSpPr>
        <xdr:cNvPr id="363" name="普通建設事業費該当値テキスト">
          <a:extLst>
            <a:ext uri="{FF2B5EF4-FFF2-40B4-BE49-F238E27FC236}">
              <a16:creationId xmlns:a16="http://schemas.microsoft.com/office/drawing/2014/main" id="{00000000-0008-0000-0600-00006B010000}"/>
            </a:ext>
          </a:extLst>
        </xdr:cNvPr>
        <xdr:cNvSpPr txBox="1"/>
      </xdr:nvSpPr>
      <xdr:spPr>
        <a:xfrm>
          <a:off x="10528300" y="9730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301,907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90337</xdr:rowOff>
    </xdr:from>
    <xdr:to>
      <xdr:col>50</xdr:col>
      <xdr:colOff>165100</xdr:colOff>
      <xdr:row>58</xdr:row>
      <xdr:rowOff>20487</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9588500" y="9862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37014</xdr:rowOff>
    </xdr:from>
    <xdr:ext cx="59901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339795" y="9638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136977</xdr:rowOff>
    </xdr:from>
    <xdr:to>
      <xdr:col>46</xdr:col>
      <xdr:colOff>38100</xdr:colOff>
      <xdr:row>58</xdr:row>
      <xdr:rowOff>67127</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8699500" y="9909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58254</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450795" y="10002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16408</xdr:rowOff>
    </xdr:from>
    <xdr:to>
      <xdr:col>41</xdr:col>
      <xdr:colOff>101600</xdr:colOff>
      <xdr:row>57</xdr:row>
      <xdr:rowOff>118008</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7810500" y="9789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134535</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561795" y="9564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31409</xdr:rowOff>
    </xdr:from>
    <xdr:to>
      <xdr:col>36</xdr:col>
      <xdr:colOff>165100</xdr:colOff>
      <xdr:row>58</xdr:row>
      <xdr:rowOff>133009</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6921500" y="9975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124136</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672795" y="10068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21970</xdr:rowOff>
    </xdr:from>
    <xdr:ext cx="685572"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5918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38299</xdr:rowOff>
    </xdr:from>
    <xdr:ext cx="685572"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57513</xdr:rowOff>
    </xdr:from>
    <xdr:to>
      <xdr:col>54</xdr:col>
      <xdr:colOff>189865</xdr:colOff>
      <xdr:row>79</xdr:row>
      <xdr:rowOff>98879</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230463"/>
          <a:ext cx="1270" cy="14129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4190</xdr:rowOff>
    </xdr:from>
    <xdr:ext cx="690189"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20056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1,298,000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57513</xdr:rowOff>
    </xdr:from>
    <xdr:to>
      <xdr:col>55</xdr:col>
      <xdr:colOff>88900</xdr:colOff>
      <xdr:row>71</xdr:row>
      <xdr:rowOff>57513</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230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122051</xdr:rowOff>
    </xdr:from>
    <xdr:to>
      <xdr:col>55</xdr:col>
      <xdr:colOff>0</xdr:colOff>
      <xdr:row>79</xdr:row>
      <xdr:rowOff>68188</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9639300" y="13495151"/>
          <a:ext cx="838200" cy="117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121632</xdr:rowOff>
    </xdr:from>
    <xdr:ext cx="534377"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4947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143205</xdr:rowOff>
    </xdr:from>
    <xdr:to>
      <xdr:col>55</xdr:col>
      <xdr:colOff>50800</xdr:colOff>
      <xdr:row>79</xdr:row>
      <xdr:rowOff>73355</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516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68188</xdr:rowOff>
    </xdr:from>
    <xdr:to>
      <xdr:col>50</xdr:col>
      <xdr:colOff>114300</xdr:colOff>
      <xdr:row>79</xdr:row>
      <xdr:rowOff>80936</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8750300" y="13612738"/>
          <a:ext cx="889000" cy="12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134472</xdr:rowOff>
    </xdr:from>
    <xdr:to>
      <xdr:col>50</xdr:col>
      <xdr:colOff>165100</xdr:colOff>
      <xdr:row>79</xdr:row>
      <xdr:rowOff>64622</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507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81149</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72111" y="13282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66624</xdr:rowOff>
    </xdr:from>
    <xdr:to>
      <xdr:col>45</xdr:col>
      <xdr:colOff>177800</xdr:colOff>
      <xdr:row>79</xdr:row>
      <xdr:rowOff>80936</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7861300" y="13611174"/>
          <a:ext cx="889000" cy="14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146106</xdr:rowOff>
    </xdr:from>
    <xdr:to>
      <xdr:col>46</xdr:col>
      <xdr:colOff>38100</xdr:colOff>
      <xdr:row>79</xdr:row>
      <xdr:rowOff>76256</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519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92783</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83111" y="13294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63892</xdr:rowOff>
    </xdr:from>
    <xdr:to>
      <xdr:col>41</xdr:col>
      <xdr:colOff>50800</xdr:colOff>
      <xdr:row>79</xdr:row>
      <xdr:rowOff>66624</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6972300" y="13608442"/>
          <a:ext cx="889000" cy="2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132890</xdr:rowOff>
    </xdr:from>
    <xdr:to>
      <xdr:col>41</xdr:col>
      <xdr:colOff>101600</xdr:colOff>
      <xdr:row>79</xdr:row>
      <xdr:rowOff>63040</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50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79567</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594111" y="13281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135306</xdr:rowOff>
    </xdr:from>
    <xdr:to>
      <xdr:col>36</xdr:col>
      <xdr:colOff>165100</xdr:colOff>
      <xdr:row>79</xdr:row>
      <xdr:rowOff>65456</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508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81983</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05111" y="13283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71251</xdr:rowOff>
    </xdr:from>
    <xdr:to>
      <xdr:col>55</xdr:col>
      <xdr:colOff>50800</xdr:colOff>
      <xdr:row>79</xdr:row>
      <xdr:rowOff>1401</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3444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94128</xdr:rowOff>
    </xdr:from>
    <xdr:ext cx="599010"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3295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17388</xdr:rowOff>
    </xdr:from>
    <xdr:to>
      <xdr:col>50</xdr:col>
      <xdr:colOff>165100</xdr:colOff>
      <xdr:row>79</xdr:row>
      <xdr:rowOff>118988</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3561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110115</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372111" y="13654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30136</xdr:rowOff>
    </xdr:from>
    <xdr:to>
      <xdr:col>46</xdr:col>
      <xdr:colOff>38100</xdr:colOff>
      <xdr:row>79</xdr:row>
      <xdr:rowOff>131736</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3574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122863</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483111" y="13667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15824</xdr:rowOff>
    </xdr:from>
    <xdr:to>
      <xdr:col>41</xdr:col>
      <xdr:colOff>101600</xdr:colOff>
      <xdr:row>79</xdr:row>
      <xdr:rowOff>117424</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3560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108551</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594111" y="13653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13092</xdr:rowOff>
    </xdr:from>
    <xdr:to>
      <xdr:col>36</xdr:col>
      <xdr:colOff>165100</xdr:colOff>
      <xdr:row>79</xdr:row>
      <xdr:rowOff>114692</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3557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105819</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05111" y="13650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21970</xdr:rowOff>
    </xdr:from>
    <xdr:ext cx="685572"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5918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a:extLst>
            <a:ext uri="{FF2B5EF4-FFF2-40B4-BE49-F238E27FC236}">
              <a16:creationId xmlns:a16="http://schemas.microsoft.com/office/drawing/2014/main" id="{00000000-0008-0000-06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143419</xdr:rowOff>
    </xdr:from>
    <xdr:to>
      <xdr:col>54</xdr:col>
      <xdr:colOff>189865</xdr:colOff>
      <xdr:row>99</xdr:row>
      <xdr:rowOff>98879</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10475595" y="15573919"/>
          <a:ext cx="1270" cy="1498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102706</xdr:rowOff>
    </xdr:from>
    <xdr:ext cx="249299" cy="259045"/>
    <xdr:sp macro="" textlink="">
      <xdr:nvSpPr>
        <xdr:cNvPr id="457" name="普通建設事業費 （ うち更新整備　）最小値テキスト">
          <a:extLst>
            <a:ext uri="{FF2B5EF4-FFF2-40B4-BE49-F238E27FC236}">
              <a16:creationId xmlns:a16="http://schemas.microsoft.com/office/drawing/2014/main" id="{00000000-0008-0000-0600-0000C9010000}"/>
            </a:ext>
          </a:extLst>
        </xdr:cNvPr>
        <xdr:cNvSpPr txBox="1"/>
      </xdr:nvSpPr>
      <xdr:spPr>
        <a:xfrm>
          <a:off x="10528300" y="17076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98879</xdr:rowOff>
    </xdr:from>
    <xdr:to>
      <xdr:col>55</xdr:col>
      <xdr:colOff>88900</xdr:colOff>
      <xdr:row>99</xdr:row>
      <xdr:rowOff>98879</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90096</xdr:rowOff>
    </xdr:from>
    <xdr:ext cx="690189" cy="259045"/>
    <xdr:sp macro="" textlink="">
      <xdr:nvSpPr>
        <xdr:cNvPr id="459" name="普通建設事業費 （ うち更新整備　）最大値テキスト">
          <a:extLst>
            <a:ext uri="{FF2B5EF4-FFF2-40B4-BE49-F238E27FC236}">
              <a16:creationId xmlns:a16="http://schemas.microsoft.com/office/drawing/2014/main" id="{00000000-0008-0000-0600-0000CB010000}"/>
            </a:ext>
          </a:extLst>
        </xdr:cNvPr>
        <xdr:cNvSpPr txBox="1"/>
      </xdr:nvSpPr>
      <xdr:spPr>
        <a:xfrm>
          <a:off x="10528300" y="1534914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1,376,584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143419</xdr:rowOff>
    </xdr:from>
    <xdr:to>
      <xdr:col>55</xdr:col>
      <xdr:colOff>88900</xdr:colOff>
      <xdr:row>90</xdr:row>
      <xdr:rowOff>143419</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5573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142442</xdr:rowOff>
    </xdr:from>
    <xdr:to>
      <xdr:col>55</xdr:col>
      <xdr:colOff>0</xdr:colOff>
      <xdr:row>98</xdr:row>
      <xdr:rowOff>124964</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9639300" y="16773092"/>
          <a:ext cx="838200" cy="153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44132</xdr:rowOff>
    </xdr:from>
    <xdr:ext cx="599010" cy="259045"/>
    <xdr:sp macro="" textlink="">
      <xdr:nvSpPr>
        <xdr:cNvPr id="462" name="普通建設事業費 （ うち更新整備　）平均値テキスト">
          <a:extLst>
            <a:ext uri="{FF2B5EF4-FFF2-40B4-BE49-F238E27FC236}">
              <a16:creationId xmlns:a16="http://schemas.microsoft.com/office/drawing/2014/main" id="{00000000-0008-0000-0600-0000CE010000}"/>
            </a:ext>
          </a:extLst>
        </xdr:cNvPr>
        <xdr:cNvSpPr txBox="1"/>
      </xdr:nvSpPr>
      <xdr:spPr>
        <a:xfrm>
          <a:off x="10528300" y="166747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21255</xdr:rowOff>
    </xdr:from>
    <xdr:to>
      <xdr:col>55</xdr:col>
      <xdr:colOff>50800</xdr:colOff>
      <xdr:row>98</xdr:row>
      <xdr:rowOff>122855</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10426700" y="168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142442</xdr:rowOff>
    </xdr:from>
    <xdr:to>
      <xdr:col>50</xdr:col>
      <xdr:colOff>114300</xdr:colOff>
      <xdr:row>98</xdr:row>
      <xdr:rowOff>47516</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8750300" y="16773092"/>
          <a:ext cx="889000" cy="76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44664</xdr:rowOff>
    </xdr:from>
    <xdr:to>
      <xdr:col>50</xdr:col>
      <xdr:colOff>165100</xdr:colOff>
      <xdr:row>98</xdr:row>
      <xdr:rowOff>146264</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9588500" y="16846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137391</xdr:rowOff>
    </xdr:from>
    <xdr:ext cx="59901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9339795" y="16939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54725</xdr:rowOff>
    </xdr:from>
    <xdr:to>
      <xdr:col>45</xdr:col>
      <xdr:colOff>177800</xdr:colOff>
      <xdr:row>98</xdr:row>
      <xdr:rowOff>47516</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7861300" y="16685375"/>
          <a:ext cx="889000" cy="164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57206</xdr:rowOff>
    </xdr:from>
    <xdr:to>
      <xdr:col>46</xdr:col>
      <xdr:colOff>38100</xdr:colOff>
      <xdr:row>98</xdr:row>
      <xdr:rowOff>158806</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8699500" y="16859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149933</xdr:rowOff>
    </xdr:from>
    <xdr:ext cx="59901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450795" y="16952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54725</xdr:rowOff>
    </xdr:from>
    <xdr:to>
      <xdr:col>41</xdr:col>
      <xdr:colOff>50800</xdr:colOff>
      <xdr:row>98</xdr:row>
      <xdr:rowOff>142328</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6972300" y="16685375"/>
          <a:ext cx="889000" cy="259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23687</xdr:rowOff>
    </xdr:from>
    <xdr:to>
      <xdr:col>41</xdr:col>
      <xdr:colOff>101600</xdr:colOff>
      <xdr:row>98</xdr:row>
      <xdr:rowOff>125287</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7810500" y="16825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116414</xdr:rowOff>
    </xdr:from>
    <xdr:ext cx="59901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561795" y="16918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64539</xdr:rowOff>
    </xdr:from>
    <xdr:to>
      <xdr:col>36</xdr:col>
      <xdr:colOff>165100</xdr:colOff>
      <xdr:row>98</xdr:row>
      <xdr:rowOff>166139</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6921500" y="16866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11216</xdr:rowOff>
    </xdr:from>
    <xdr:ext cx="59901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672795" y="16641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74164</xdr:rowOff>
    </xdr:from>
    <xdr:to>
      <xdr:col>55</xdr:col>
      <xdr:colOff>50800</xdr:colOff>
      <xdr:row>99</xdr:row>
      <xdr:rowOff>4314</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10426700" y="16876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52591</xdr:rowOff>
    </xdr:from>
    <xdr:ext cx="599010" cy="259045"/>
    <xdr:sp macro="" textlink="">
      <xdr:nvSpPr>
        <xdr:cNvPr id="481" name="普通建設事業費 （ うち更新整備　）該当値テキスト">
          <a:extLst>
            <a:ext uri="{FF2B5EF4-FFF2-40B4-BE49-F238E27FC236}">
              <a16:creationId xmlns:a16="http://schemas.microsoft.com/office/drawing/2014/main" id="{00000000-0008-0000-0600-0000E1010000}"/>
            </a:ext>
          </a:extLst>
        </xdr:cNvPr>
        <xdr:cNvSpPr txBox="1"/>
      </xdr:nvSpPr>
      <xdr:spPr>
        <a:xfrm>
          <a:off x="10528300" y="16854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91642</xdr:rowOff>
    </xdr:from>
    <xdr:to>
      <xdr:col>50</xdr:col>
      <xdr:colOff>165100</xdr:colOff>
      <xdr:row>98</xdr:row>
      <xdr:rowOff>21792</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9588500" y="16722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38319</xdr:rowOff>
    </xdr:from>
    <xdr:ext cx="59901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339795" y="16497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168166</xdr:rowOff>
    </xdr:from>
    <xdr:to>
      <xdr:col>46</xdr:col>
      <xdr:colOff>38100</xdr:colOff>
      <xdr:row>98</xdr:row>
      <xdr:rowOff>98316</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8699500" y="16798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114843</xdr:rowOff>
    </xdr:from>
    <xdr:ext cx="59901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450795" y="16574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3925</xdr:rowOff>
    </xdr:from>
    <xdr:to>
      <xdr:col>41</xdr:col>
      <xdr:colOff>101600</xdr:colOff>
      <xdr:row>97</xdr:row>
      <xdr:rowOff>105525</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7810500" y="16634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122052</xdr:rowOff>
    </xdr:from>
    <xdr:ext cx="59901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561795" y="16409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91528</xdr:rowOff>
    </xdr:from>
    <xdr:to>
      <xdr:col>36</xdr:col>
      <xdr:colOff>165100</xdr:colOff>
      <xdr:row>99</xdr:row>
      <xdr:rowOff>21678</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6921500" y="1689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99</xdr:row>
      <xdr:rowOff>12805</xdr:rowOff>
    </xdr:from>
    <xdr:ext cx="599010"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672795" y="16986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29</xdr:row>
      <xdr:rowOff>92727</xdr:rowOff>
    </xdr:from>
    <xdr:ext cx="685572"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760428" y="50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a:extLst>
            <a:ext uri="{FF2B5EF4-FFF2-40B4-BE49-F238E27FC236}">
              <a16:creationId xmlns:a16="http://schemas.microsoft.com/office/drawing/2014/main" id="{00000000-0008-0000-06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154162</xdr:rowOff>
    </xdr:from>
    <xdr:to>
      <xdr:col>85</xdr:col>
      <xdr:colOff>126364</xdr:colOff>
      <xdr:row>39</xdr:row>
      <xdr:rowOff>44450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6317595" y="5297662"/>
          <a:ext cx="1269" cy="14333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66526</xdr:rowOff>
    </xdr:from>
    <xdr:ext cx="249299" cy="259045"/>
    <xdr:sp macro="" textlink="">
      <xdr:nvSpPr>
        <xdr:cNvPr id="514" name="災害復旧事業費最小値テキスト">
          <a:extLst>
            <a:ext uri="{FF2B5EF4-FFF2-40B4-BE49-F238E27FC236}">
              <a16:creationId xmlns:a16="http://schemas.microsoft.com/office/drawing/2014/main" id="{00000000-0008-0000-0600-000002020000}"/>
            </a:ext>
          </a:extLst>
        </xdr:cNvPr>
        <xdr:cNvSpPr txBox="1"/>
      </xdr:nvSpPr>
      <xdr:spPr>
        <a:xfrm>
          <a:off x="16370300" y="675307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100839</xdr:rowOff>
    </xdr:from>
    <xdr:ext cx="690189" cy="259045"/>
    <xdr:sp macro="" textlink="">
      <xdr:nvSpPr>
        <xdr:cNvPr id="516" name="災害復旧事業費最大値テキスト">
          <a:extLst>
            <a:ext uri="{FF2B5EF4-FFF2-40B4-BE49-F238E27FC236}">
              <a16:creationId xmlns:a16="http://schemas.microsoft.com/office/drawing/2014/main" id="{00000000-0008-0000-0600-000004020000}"/>
            </a:ext>
          </a:extLst>
        </xdr:cNvPr>
        <xdr:cNvSpPr txBox="1"/>
      </xdr:nvSpPr>
      <xdr:spPr>
        <a:xfrm>
          <a:off x="16370300" y="507288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1,128,613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154162</xdr:rowOff>
    </xdr:from>
    <xdr:to>
      <xdr:col>86</xdr:col>
      <xdr:colOff>25400</xdr:colOff>
      <xdr:row>30</xdr:row>
      <xdr:rowOff>154162</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5297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149732</xdr:rowOff>
    </xdr:from>
    <xdr:to>
      <xdr:col>85</xdr:col>
      <xdr:colOff>127000</xdr:colOff>
      <xdr:row>39</xdr:row>
      <xdr:rowOff>13046</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5481300" y="6664832"/>
          <a:ext cx="838200" cy="3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110975</xdr:rowOff>
    </xdr:from>
    <xdr:ext cx="534377" cy="259045"/>
    <xdr:sp macro="" textlink="">
      <xdr:nvSpPr>
        <xdr:cNvPr id="519" name="災害復旧事業費平均値テキスト">
          <a:extLst>
            <a:ext uri="{FF2B5EF4-FFF2-40B4-BE49-F238E27FC236}">
              <a16:creationId xmlns:a16="http://schemas.microsoft.com/office/drawing/2014/main" id="{00000000-0008-0000-0600-000007020000}"/>
            </a:ext>
          </a:extLst>
        </xdr:cNvPr>
        <xdr:cNvSpPr txBox="1"/>
      </xdr:nvSpPr>
      <xdr:spPr>
        <a:xfrm>
          <a:off x="16370300" y="66260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132548</xdr:rowOff>
    </xdr:from>
    <xdr:to>
      <xdr:col>85</xdr:col>
      <xdr:colOff>177800</xdr:colOff>
      <xdr:row>39</xdr:row>
      <xdr:rowOff>62698</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6268700" y="6647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13046</xdr:rowOff>
    </xdr:from>
    <xdr:to>
      <xdr:col>81</xdr:col>
      <xdr:colOff>50800</xdr:colOff>
      <xdr:row>39</xdr:row>
      <xdr:rowOff>43881</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4592300" y="6699596"/>
          <a:ext cx="889000" cy="30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131738</xdr:rowOff>
    </xdr:from>
    <xdr:to>
      <xdr:col>81</xdr:col>
      <xdr:colOff>101600</xdr:colOff>
      <xdr:row>39</xdr:row>
      <xdr:rowOff>61888</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5430500" y="664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78415</xdr:rowOff>
    </xdr:from>
    <xdr:ext cx="534377"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5214111" y="6422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43881</xdr:rowOff>
    </xdr:from>
    <xdr:to>
      <xdr:col>76</xdr:col>
      <xdr:colOff>114300</xdr:colOff>
      <xdr:row>39</xdr:row>
      <xdr:rowOff>44450</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flipV="1">
          <a:off x="13703300" y="6730431"/>
          <a:ext cx="889000" cy="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133103</xdr:rowOff>
    </xdr:from>
    <xdr:to>
      <xdr:col>76</xdr:col>
      <xdr:colOff>165100</xdr:colOff>
      <xdr:row>39</xdr:row>
      <xdr:rowOff>63253</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4541500" y="6648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79779</xdr:rowOff>
    </xdr:from>
    <xdr:ext cx="534377"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325111" y="6423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43855</xdr:rowOff>
    </xdr:from>
    <xdr:to>
      <xdr:col>71</xdr:col>
      <xdr:colOff>177800</xdr:colOff>
      <xdr:row>39</xdr:row>
      <xdr:rowOff>44450</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2814300" y="6730405"/>
          <a:ext cx="889000" cy="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135147</xdr:rowOff>
    </xdr:from>
    <xdr:to>
      <xdr:col>72</xdr:col>
      <xdr:colOff>38100</xdr:colOff>
      <xdr:row>39</xdr:row>
      <xdr:rowOff>65297</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3652500" y="6650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81824</xdr:rowOff>
    </xdr:from>
    <xdr:ext cx="534377"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3436111" y="6425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135829</xdr:rowOff>
    </xdr:from>
    <xdr:to>
      <xdr:col>67</xdr:col>
      <xdr:colOff>101600</xdr:colOff>
      <xdr:row>39</xdr:row>
      <xdr:rowOff>65979</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2763500" y="6650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82506</xdr:rowOff>
    </xdr:from>
    <xdr:ext cx="534377"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547111" y="6426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98932</xdr:rowOff>
    </xdr:from>
    <xdr:to>
      <xdr:col>85</xdr:col>
      <xdr:colOff>177800</xdr:colOff>
      <xdr:row>39</xdr:row>
      <xdr:rowOff>29082</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6268700" y="6614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58309</xdr:rowOff>
    </xdr:from>
    <xdr:ext cx="534377" cy="259045"/>
    <xdr:sp macro="" textlink="">
      <xdr:nvSpPr>
        <xdr:cNvPr id="538" name="災害復旧事業費該当値テキスト">
          <a:extLst>
            <a:ext uri="{FF2B5EF4-FFF2-40B4-BE49-F238E27FC236}">
              <a16:creationId xmlns:a16="http://schemas.microsoft.com/office/drawing/2014/main" id="{00000000-0008-0000-0600-00001A020000}"/>
            </a:ext>
          </a:extLst>
        </xdr:cNvPr>
        <xdr:cNvSpPr txBox="1"/>
      </xdr:nvSpPr>
      <xdr:spPr>
        <a:xfrm>
          <a:off x="16370300" y="6401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133696</xdr:rowOff>
    </xdr:from>
    <xdr:to>
      <xdr:col>81</xdr:col>
      <xdr:colOff>101600</xdr:colOff>
      <xdr:row>39</xdr:row>
      <xdr:rowOff>63846</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5430500" y="6648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54973</xdr:rowOff>
    </xdr:from>
    <xdr:ext cx="534377"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214111" y="6741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164531</xdr:rowOff>
    </xdr:from>
    <xdr:to>
      <xdr:col>76</xdr:col>
      <xdr:colOff>165100</xdr:colOff>
      <xdr:row>39</xdr:row>
      <xdr:rowOff>94681</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4541500" y="6679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85808</xdr:rowOff>
    </xdr:from>
    <xdr:ext cx="378565"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4403017" y="67723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164505</xdr:rowOff>
    </xdr:from>
    <xdr:to>
      <xdr:col>67</xdr:col>
      <xdr:colOff>101600</xdr:colOff>
      <xdr:row>39</xdr:row>
      <xdr:rowOff>94655</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2763500" y="6679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85782</xdr:rowOff>
    </xdr:from>
    <xdr:ext cx="378565"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625017" y="67723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56</xdr:row>
      <xdr:rowOff>35577</xdr:rowOff>
    </xdr:from>
    <xdr:ext cx="467179"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1978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53</xdr:row>
      <xdr:rowOff>168927</xdr:rowOff>
    </xdr:from>
    <xdr:ext cx="467179"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1978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51</xdr:row>
      <xdr:rowOff>130827</xdr:rowOff>
    </xdr:from>
    <xdr:ext cx="467179"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1978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92727</xdr:rowOff>
    </xdr:from>
    <xdr:ext cx="46717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1978821" y="849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a:extLst>
            <a:ext uri="{FF2B5EF4-FFF2-40B4-BE49-F238E27FC236}">
              <a16:creationId xmlns:a16="http://schemas.microsoft.com/office/drawing/2014/main" id="{00000000-0008-0000-06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115697</xdr:rowOff>
    </xdr:from>
    <xdr:to>
      <xdr:col>85</xdr:col>
      <xdr:colOff>126364</xdr:colOff>
      <xdr:row>59</xdr:row>
      <xdr:rowOff>44450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flipV="1">
          <a:off x="16317595" y="8688197"/>
          <a:ext cx="1269" cy="1471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81932</xdr:rowOff>
    </xdr:from>
    <xdr:ext cx="249299" cy="259045"/>
    <xdr:sp macro="" textlink="">
      <xdr:nvSpPr>
        <xdr:cNvPr id="571" name="失業対策事業費最小値テキスト">
          <a:extLst>
            <a:ext uri="{FF2B5EF4-FFF2-40B4-BE49-F238E27FC236}">
              <a16:creationId xmlns:a16="http://schemas.microsoft.com/office/drawing/2014/main" id="{00000000-0008-0000-0600-00003B020000}"/>
            </a:ext>
          </a:extLst>
        </xdr:cNvPr>
        <xdr:cNvSpPr txBox="1"/>
      </xdr:nvSpPr>
      <xdr:spPr>
        <a:xfrm>
          <a:off x="16370300" y="101974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62374</xdr:rowOff>
    </xdr:from>
    <xdr:ext cx="469744" cy="259045"/>
    <xdr:sp macro="" textlink="">
      <xdr:nvSpPr>
        <xdr:cNvPr id="573" name="失業対策事業費最大値テキスト">
          <a:extLst>
            <a:ext uri="{FF2B5EF4-FFF2-40B4-BE49-F238E27FC236}">
              <a16:creationId xmlns:a16="http://schemas.microsoft.com/office/drawing/2014/main" id="{00000000-0008-0000-0600-00003D020000}"/>
            </a:ext>
          </a:extLst>
        </xdr:cNvPr>
        <xdr:cNvSpPr txBox="1"/>
      </xdr:nvSpPr>
      <xdr:spPr>
        <a:xfrm>
          <a:off x="16370300" y="8463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115697</xdr:rowOff>
    </xdr:from>
    <xdr:to>
      <xdr:col>86</xdr:col>
      <xdr:colOff>25400</xdr:colOff>
      <xdr:row>50</xdr:row>
      <xdr:rowOff>115697</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6230600" y="8688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170832</xdr:rowOff>
    </xdr:from>
    <xdr:ext cx="313932" cy="259045"/>
    <xdr:sp macro="" textlink="">
      <xdr:nvSpPr>
        <xdr:cNvPr id="576" name="失業対策事業費平均値テキスト">
          <a:extLst>
            <a:ext uri="{FF2B5EF4-FFF2-40B4-BE49-F238E27FC236}">
              <a16:creationId xmlns:a16="http://schemas.microsoft.com/office/drawing/2014/main" id="{00000000-0008-0000-0600-000040020000}"/>
            </a:ext>
          </a:extLst>
        </xdr:cNvPr>
        <xdr:cNvSpPr txBox="1"/>
      </xdr:nvSpPr>
      <xdr:spPr>
        <a:xfrm>
          <a:off x="16370300" y="994348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147955</xdr:rowOff>
    </xdr:from>
    <xdr:to>
      <xdr:col>85</xdr:col>
      <xdr:colOff>177800</xdr:colOff>
      <xdr:row>59</xdr:row>
      <xdr:rowOff>78105</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6268700" y="10092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150241</xdr:rowOff>
    </xdr:from>
    <xdr:to>
      <xdr:col>81</xdr:col>
      <xdr:colOff>101600</xdr:colOff>
      <xdr:row>59</xdr:row>
      <xdr:rowOff>80391</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5430500" y="1009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57</xdr:row>
      <xdr:rowOff>96918</xdr:rowOff>
    </xdr:from>
    <xdr:ext cx="313932"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324333" y="986956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165100</xdr:rowOff>
    </xdr:from>
    <xdr:to>
      <xdr:col>76</xdr:col>
      <xdr:colOff>165100</xdr:colOff>
      <xdr:row>59</xdr:row>
      <xdr:rowOff>95250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165100</xdr:rowOff>
    </xdr:from>
    <xdr:to>
      <xdr:col>72</xdr:col>
      <xdr:colOff>38100</xdr:colOff>
      <xdr:row>59</xdr:row>
      <xdr:rowOff>95250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365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87" name="フローチャート: 判断 586">
          <a:extLst>
            <a:ext uri="{FF2B5EF4-FFF2-40B4-BE49-F238E27FC236}">
              <a16:creationId xmlns:a16="http://schemas.microsoft.com/office/drawing/2014/main" id="{00000000-0008-0000-0600-00004B020000}"/>
            </a:ext>
          </a:extLst>
        </xdr:cNvPr>
        <xdr:cNvSpPr/>
      </xdr:nvSpPr>
      <xdr:spPr>
        <a:xfrm>
          <a:off x="1276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126382</xdr:rowOff>
    </xdr:from>
    <xdr:ext cx="249299" cy="259045"/>
    <xdr:sp macro="" textlink="">
      <xdr:nvSpPr>
        <xdr:cNvPr id="595" name="失業対策事業費該当値テキスト">
          <a:extLst>
            <a:ext uri="{FF2B5EF4-FFF2-40B4-BE49-F238E27FC236}">
              <a16:creationId xmlns:a16="http://schemas.microsoft.com/office/drawing/2014/main" id="{00000000-0008-0000-0600-000053020000}"/>
            </a:ext>
          </a:extLst>
        </xdr:cNvPr>
        <xdr:cNvSpPr txBox="1"/>
      </xdr:nvSpPr>
      <xdr:spPr>
        <a:xfrm>
          <a:off x="16370300" y="100704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111777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4467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111777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357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111777</xdr:rowOff>
    </xdr:from>
    <xdr:ext cx="249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689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a:extLst>
            <a:ext uri="{FF2B5EF4-FFF2-40B4-BE49-F238E27FC236}">
              <a16:creationId xmlns:a16="http://schemas.microsoft.com/office/drawing/2014/main" id="{00000000-0008-0000-0600-00007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23823</xdr:rowOff>
    </xdr:from>
    <xdr:to>
      <xdr:col>85</xdr:col>
      <xdr:colOff>126364</xdr:colOff>
      <xdr:row>78</xdr:row>
      <xdr:rowOff>151482</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6317595" y="12196773"/>
          <a:ext cx="1269" cy="1327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155309</xdr:rowOff>
    </xdr:from>
    <xdr:ext cx="534377" cy="259045"/>
    <xdr:sp macro="" textlink="">
      <xdr:nvSpPr>
        <xdr:cNvPr id="628" name="公債費最小値テキスト">
          <a:extLst>
            <a:ext uri="{FF2B5EF4-FFF2-40B4-BE49-F238E27FC236}">
              <a16:creationId xmlns:a16="http://schemas.microsoft.com/office/drawing/2014/main" id="{00000000-0008-0000-0600-000074020000}"/>
            </a:ext>
          </a:extLst>
        </xdr:cNvPr>
        <xdr:cNvSpPr txBox="1"/>
      </xdr:nvSpPr>
      <xdr:spPr>
        <a:xfrm>
          <a:off x="16370300" y="13528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151482</xdr:rowOff>
    </xdr:from>
    <xdr:to>
      <xdr:col>86</xdr:col>
      <xdr:colOff>25400</xdr:colOff>
      <xdr:row>78</xdr:row>
      <xdr:rowOff>151482</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6230600" y="13524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141950</xdr:rowOff>
    </xdr:from>
    <xdr:ext cx="599010" cy="259045"/>
    <xdr:sp macro="" textlink="">
      <xdr:nvSpPr>
        <xdr:cNvPr id="630" name="公債費最大値テキスト">
          <a:extLst>
            <a:ext uri="{FF2B5EF4-FFF2-40B4-BE49-F238E27FC236}">
              <a16:creationId xmlns:a16="http://schemas.microsoft.com/office/drawing/2014/main" id="{00000000-0008-0000-0600-000076020000}"/>
            </a:ext>
          </a:extLst>
        </xdr:cNvPr>
        <xdr:cNvSpPr txBox="1"/>
      </xdr:nvSpPr>
      <xdr:spPr>
        <a:xfrm>
          <a:off x="16370300" y="11972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730,828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23823</xdr:rowOff>
    </xdr:from>
    <xdr:to>
      <xdr:col>86</xdr:col>
      <xdr:colOff>25400</xdr:colOff>
      <xdr:row>71</xdr:row>
      <xdr:rowOff>23823</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6230600" y="12196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52341</xdr:rowOff>
    </xdr:from>
    <xdr:to>
      <xdr:col>85</xdr:col>
      <xdr:colOff>127000</xdr:colOff>
      <xdr:row>77</xdr:row>
      <xdr:rowOff>69262</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5481300" y="13253991"/>
          <a:ext cx="838200" cy="16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30456</xdr:rowOff>
    </xdr:from>
    <xdr:ext cx="599010" cy="259045"/>
    <xdr:sp macro="" textlink="">
      <xdr:nvSpPr>
        <xdr:cNvPr id="633" name="公債費平均値テキスト">
          <a:extLst>
            <a:ext uri="{FF2B5EF4-FFF2-40B4-BE49-F238E27FC236}">
              <a16:creationId xmlns:a16="http://schemas.microsoft.com/office/drawing/2014/main" id="{00000000-0008-0000-0600-000079020000}"/>
            </a:ext>
          </a:extLst>
        </xdr:cNvPr>
        <xdr:cNvSpPr txBox="1"/>
      </xdr:nvSpPr>
      <xdr:spPr>
        <a:xfrm>
          <a:off x="16370300" y="130606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7579</xdr:rowOff>
    </xdr:from>
    <xdr:to>
      <xdr:col>85</xdr:col>
      <xdr:colOff>177800</xdr:colOff>
      <xdr:row>77</xdr:row>
      <xdr:rowOff>109179</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6268700" y="13209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13239</xdr:rowOff>
    </xdr:from>
    <xdr:to>
      <xdr:col>81</xdr:col>
      <xdr:colOff>50800</xdr:colOff>
      <xdr:row>77</xdr:row>
      <xdr:rowOff>52341</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a:off x="14592300" y="12871989"/>
          <a:ext cx="889000" cy="38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10638</xdr:rowOff>
    </xdr:from>
    <xdr:to>
      <xdr:col>81</xdr:col>
      <xdr:colOff>101600</xdr:colOff>
      <xdr:row>77</xdr:row>
      <xdr:rowOff>112238</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5430500" y="13212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103365</xdr:rowOff>
    </xdr:from>
    <xdr:ext cx="59901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181795" y="13305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13239</xdr:rowOff>
    </xdr:from>
    <xdr:to>
      <xdr:col>76</xdr:col>
      <xdr:colOff>114300</xdr:colOff>
      <xdr:row>77</xdr:row>
      <xdr:rowOff>112748</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flipV="1">
          <a:off x="13703300" y="12871989"/>
          <a:ext cx="889000" cy="442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36632</xdr:rowOff>
    </xdr:from>
    <xdr:to>
      <xdr:col>76</xdr:col>
      <xdr:colOff>165100</xdr:colOff>
      <xdr:row>77</xdr:row>
      <xdr:rowOff>138232</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4541500" y="1323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129359</xdr:rowOff>
    </xdr:from>
    <xdr:ext cx="59901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292795" y="13331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112748</xdr:rowOff>
    </xdr:from>
    <xdr:to>
      <xdr:col>71</xdr:col>
      <xdr:colOff>177800</xdr:colOff>
      <xdr:row>77</xdr:row>
      <xdr:rowOff>138948</xdr:rowOff>
    </xdr:to>
    <xdr:cxnSp macro="">
      <xdr:nvCxnSpPr>
        <xdr:cNvPr id="641" name="直線コネクタ 640">
          <a:extLst>
            <a:ext uri="{FF2B5EF4-FFF2-40B4-BE49-F238E27FC236}">
              <a16:creationId xmlns:a16="http://schemas.microsoft.com/office/drawing/2014/main" id="{00000000-0008-0000-0600-000081020000}"/>
            </a:ext>
          </a:extLst>
        </xdr:cNvPr>
        <xdr:cNvCxnSpPr/>
      </xdr:nvCxnSpPr>
      <xdr:spPr>
        <a:xfrm flipV="1">
          <a:off x="12814300" y="13314398"/>
          <a:ext cx="889000" cy="2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50507</xdr:rowOff>
    </xdr:from>
    <xdr:to>
      <xdr:col>72</xdr:col>
      <xdr:colOff>38100</xdr:colOff>
      <xdr:row>77</xdr:row>
      <xdr:rowOff>152107</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3652500" y="1325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168634</xdr:rowOff>
    </xdr:from>
    <xdr:ext cx="59901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403795" y="13027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58962</xdr:rowOff>
    </xdr:from>
    <xdr:to>
      <xdr:col>67</xdr:col>
      <xdr:colOff>101600</xdr:colOff>
      <xdr:row>77</xdr:row>
      <xdr:rowOff>160562</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2763500" y="1326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5639</xdr:rowOff>
    </xdr:from>
    <xdr:ext cx="59901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514795" y="13035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18462</xdr:rowOff>
    </xdr:from>
    <xdr:to>
      <xdr:col>85</xdr:col>
      <xdr:colOff>177800</xdr:colOff>
      <xdr:row>77</xdr:row>
      <xdr:rowOff>120062</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6268700" y="1322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168339</xdr:rowOff>
    </xdr:from>
    <xdr:ext cx="599010" cy="259045"/>
    <xdr:sp macro="" textlink="">
      <xdr:nvSpPr>
        <xdr:cNvPr id="652" name="公債費該当値テキスト">
          <a:extLst>
            <a:ext uri="{FF2B5EF4-FFF2-40B4-BE49-F238E27FC236}">
              <a16:creationId xmlns:a16="http://schemas.microsoft.com/office/drawing/2014/main" id="{00000000-0008-0000-0600-00008C020000}"/>
            </a:ext>
          </a:extLst>
        </xdr:cNvPr>
        <xdr:cNvSpPr txBox="1"/>
      </xdr:nvSpPr>
      <xdr:spPr>
        <a:xfrm>
          <a:off x="16370300" y="13198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1541</xdr:rowOff>
    </xdr:from>
    <xdr:to>
      <xdr:col>81</xdr:col>
      <xdr:colOff>101600</xdr:colOff>
      <xdr:row>77</xdr:row>
      <xdr:rowOff>103141</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5430500" y="13203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119668</xdr:rowOff>
    </xdr:from>
    <xdr:ext cx="59901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5181795" y="12978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133889</xdr:rowOff>
    </xdr:from>
    <xdr:to>
      <xdr:col>76</xdr:col>
      <xdr:colOff>165100</xdr:colOff>
      <xdr:row>75</xdr:row>
      <xdr:rowOff>64039</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4541500" y="12821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73</xdr:row>
      <xdr:rowOff>80566</xdr:rowOff>
    </xdr:from>
    <xdr:ext cx="599010"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4292795" y="12596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61948</xdr:rowOff>
    </xdr:from>
    <xdr:to>
      <xdr:col>72</xdr:col>
      <xdr:colOff>38100</xdr:colOff>
      <xdr:row>77</xdr:row>
      <xdr:rowOff>163548</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3652500" y="13263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154675</xdr:rowOff>
    </xdr:from>
    <xdr:ext cx="599010"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3403795" y="13356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88148</xdr:rowOff>
    </xdr:from>
    <xdr:to>
      <xdr:col>67</xdr:col>
      <xdr:colOff>101600</xdr:colOff>
      <xdr:row>78</xdr:row>
      <xdr:rowOff>18298</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2763500" y="13289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78</xdr:row>
      <xdr:rowOff>9425</xdr:rowOff>
    </xdr:from>
    <xdr:ext cx="599010"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514795" y="13382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積立金グラフ枠">
          <a:extLst>
            <a:ext uri="{FF2B5EF4-FFF2-40B4-BE49-F238E27FC236}">
              <a16:creationId xmlns:a16="http://schemas.microsoft.com/office/drawing/2014/main" id="{00000000-0008-0000-06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94707</xdr:rowOff>
    </xdr:from>
    <xdr:to>
      <xdr:col>85</xdr:col>
      <xdr:colOff>126364</xdr:colOff>
      <xdr:row>99</xdr:row>
      <xdr:rowOff>35886</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6317595" y="15525207"/>
          <a:ext cx="1269" cy="1484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39713</xdr:rowOff>
    </xdr:from>
    <xdr:ext cx="469744" cy="259045"/>
    <xdr:sp macro="" textlink="">
      <xdr:nvSpPr>
        <xdr:cNvPr id="685" name="積立金最小値テキスト">
          <a:extLst>
            <a:ext uri="{FF2B5EF4-FFF2-40B4-BE49-F238E27FC236}">
              <a16:creationId xmlns:a16="http://schemas.microsoft.com/office/drawing/2014/main" id="{00000000-0008-0000-0600-0000AD020000}"/>
            </a:ext>
          </a:extLst>
        </xdr:cNvPr>
        <xdr:cNvSpPr txBox="1"/>
      </xdr:nvSpPr>
      <xdr:spPr>
        <a:xfrm>
          <a:off x="16370300" y="17013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35886</xdr:rowOff>
    </xdr:from>
    <xdr:to>
      <xdr:col>86</xdr:col>
      <xdr:colOff>25400</xdr:colOff>
      <xdr:row>99</xdr:row>
      <xdr:rowOff>35886</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7009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41384</xdr:rowOff>
    </xdr:from>
    <xdr:ext cx="690189" cy="259045"/>
    <xdr:sp macro="" textlink="">
      <xdr:nvSpPr>
        <xdr:cNvPr id="687" name="積立金最大値テキスト">
          <a:extLst>
            <a:ext uri="{FF2B5EF4-FFF2-40B4-BE49-F238E27FC236}">
              <a16:creationId xmlns:a16="http://schemas.microsoft.com/office/drawing/2014/main" id="{00000000-0008-0000-0600-0000AF020000}"/>
            </a:ext>
          </a:extLst>
        </xdr:cNvPr>
        <xdr:cNvSpPr txBox="1"/>
      </xdr:nvSpPr>
      <xdr:spPr>
        <a:xfrm>
          <a:off x="16370300" y="1530043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1,175,427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94707</xdr:rowOff>
    </xdr:from>
    <xdr:to>
      <xdr:col>86</xdr:col>
      <xdr:colOff>25400</xdr:colOff>
      <xdr:row>90</xdr:row>
      <xdr:rowOff>94707</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6230600" y="15525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95050</xdr:rowOff>
    </xdr:from>
    <xdr:to>
      <xdr:col>85</xdr:col>
      <xdr:colOff>127000</xdr:colOff>
      <xdr:row>97</xdr:row>
      <xdr:rowOff>139981</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5481300" y="16725700"/>
          <a:ext cx="838200" cy="44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1517</xdr:rowOff>
    </xdr:from>
    <xdr:ext cx="599010" cy="259045"/>
    <xdr:sp macro="" textlink="">
      <xdr:nvSpPr>
        <xdr:cNvPr id="690" name="積立金平均値テキスト">
          <a:extLst>
            <a:ext uri="{FF2B5EF4-FFF2-40B4-BE49-F238E27FC236}">
              <a16:creationId xmlns:a16="http://schemas.microsoft.com/office/drawing/2014/main" id="{00000000-0008-0000-0600-0000B2020000}"/>
            </a:ext>
          </a:extLst>
        </xdr:cNvPr>
        <xdr:cNvSpPr txBox="1"/>
      </xdr:nvSpPr>
      <xdr:spPr>
        <a:xfrm>
          <a:off x="16370300" y="168036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23090</xdr:rowOff>
    </xdr:from>
    <xdr:to>
      <xdr:col>85</xdr:col>
      <xdr:colOff>177800</xdr:colOff>
      <xdr:row>98</xdr:row>
      <xdr:rowOff>124690</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6268700" y="16825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95050</xdr:rowOff>
    </xdr:from>
    <xdr:to>
      <xdr:col>81</xdr:col>
      <xdr:colOff>50800</xdr:colOff>
      <xdr:row>98</xdr:row>
      <xdr:rowOff>17142</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4592300" y="16725700"/>
          <a:ext cx="889000" cy="9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14570</xdr:rowOff>
    </xdr:from>
    <xdr:to>
      <xdr:col>81</xdr:col>
      <xdr:colOff>101600</xdr:colOff>
      <xdr:row>98</xdr:row>
      <xdr:rowOff>116170</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5430500" y="1681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107297</xdr:rowOff>
    </xdr:from>
    <xdr:ext cx="59901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5181795" y="16909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17142</xdr:rowOff>
    </xdr:from>
    <xdr:to>
      <xdr:col>76</xdr:col>
      <xdr:colOff>114300</xdr:colOff>
      <xdr:row>98</xdr:row>
      <xdr:rowOff>24206</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flipV="1">
          <a:off x="13703300" y="16819242"/>
          <a:ext cx="889000" cy="7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167599</xdr:rowOff>
    </xdr:from>
    <xdr:to>
      <xdr:col>76</xdr:col>
      <xdr:colOff>165100</xdr:colOff>
      <xdr:row>98</xdr:row>
      <xdr:rowOff>97749</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4541500" y="1679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98</xdr:row>
      <xdr:rowOff>88876</xdr:rowOff>
    </xdr:from>
    <xdr:ext cx="59901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292795" y="16890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24206</xdr:rowOff>
    </xdr:from>
    <xdr:to>
      <xdr:col>71</xdr:col>
      <xdr:colOff>177800</xdr:colOff>
      <xdr:row>98</xdr:row>
      <xdr:rowOff>108384</xdr:rowOff>
    </xdr:to>
    <xdr:cxnSp macro="">
      <xdr:nvCxnSpPr>
        <xdr:cNvPr id="698" name="直線コネクタ 697">
          <a:extLst>
            <a:ext uri="{FF2B5EF4-FFF2-40B4-BE49-F238E27FC236}">
              <a16:creationId xmlns:a16="http://schemas.microsoft.com/office/drawing/2014/main" id="{00000000-0008-0000-0600-0000BA020000}"/>
            </a:ext>
          </a:extLst>
        </xdr:cNvPr>
        <xdr:cNvCxnSpPr/>
      </xdr:nvCxnSpPr>
      <xdr:spPr>
        <a:xfrm flipV="1">
          <a:off x="12814300" y="16826306"/>
          <a:ext cx="889000" cy="84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62912</xdr:rowOff>
    </xdr:from>
    <xdr:to>
      <xdr:col>72</xdr:col>
      <xdr:colOff>38100</xdr:colOff>
      <xdr:row>98</xdr:row>
      <xdr:rowOff>164512</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3652500" y="16865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155639</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436111" y="16957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79389</xdr:rowOff>
    </xdr:from>
    <xdr:to>
      <xdr:col>67</xdr:col>
      <xdr:colOff>101600</xdr:colOff>
      <xdr:row>99</xdr:row>
      <xdr:rowOff>9539</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2763500" y="16881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666</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547111" y="16974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89181</xdr:rowOff>
    </xdr:from>
    <xdr:to>
      <xdr:col>85</xdr:col>
      <xdr:colOff>177800</xdr:colOff>
      <xdr:row>98</xdr:row>
      <xdr:rowOff>19331</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6268700" y="16719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112058</xdr:rowOff>
    </xdr:from>
    <xdr:ext cx="599010" cy="259045"/>
    <xdr:sp macro="" textlink="">
      <xdr:nvSpPr>
        <xdr:cNvPr id="709" name="積立金該当値テキスト">
          <a:extLst>
            <a:ext uri="{FF2B5EF4-FFF2-40B4-BE49-F238E27FC236}">
              <a16:creationId xmlns:a16="http://schemas.microsoft.com/office/drawing/2014/main" id="{00000000-0008-0000-0600-0000C5020000}"/>
            </a:ext>
          </a:extLst>
        </xdr:cNvPr>
        <xdr:cNvSpPr txBox="1"/>
      </xdr:nvSpPr>
      <xdr:spPr>
        <a:xfrm>
          <a:off x="16370300" y="16571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44250</xdr:rowOff>
    </xdr:from>
    <xdr:to>
      <xdr:col>81</xdr:col>
      <xdr:colOff>101600</xdr:colOff>
      <xdr:row>97</xdr:row>
      <xdr:rowOff>145850</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5430500" y="1667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162377</xdr:rowOff>
    </xdr:from>
    <xdr:ext cx="599010"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5181795" y="164501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137792</xdr:rowOff>
    </xdr:from>
    <xdr:to>
      <xdr:col>76</xdr:col>
      <xdr:colOff>165100</xdr:colOff>
      <xdr:row>98</xdr:row>
      <xdr:rowOff>67942</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4541500" y="16768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84469</xdr:rowOff>
    </xdr:from>
    <xdr:ext cx="599010"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4292795" y="16543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144856</xdr:rowOff>
    </xdr:from>
    <xdr:to>
      <xdr:col>72</xdr:col>
      <xdr:colOff>38100</xdr:colOff>
      <xdr:row>98</xdr:row>
      <xdr:rowOff>75006</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3652500" y="1677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91533</xdr:rowOff>
    </xdr:from>
    <xdr:ext cx="599010"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3403795" y="16550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57584</xdr:rowOff>
    </xdr:from>
    <xdr:to>
      <xdr:col>67</xdr:col>
      <xdr:colOff>101600</xdr:colOff>
      <xdr:row>98</xdr:row>
      <xdr:rowOff>159184</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2763500" y="16859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4261</xdr:rowOff>
    </xdr:from>
    <xdr:ext cx="534377"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2547111" y="16634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投資及び出資金グラフ枠">
          <a:extLst>
            <a:ext uri="{FF2B5EF4-FFF2-40B4-BE49-F238E27FC236}">
              <a16:creationId xmlns:a16="http://schemas.microsoft.com/office/drawing/2014/main" id="{00000000-0008-0000-0600-0000E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145339</xdr:rowOff>
    </xdr:from>
    <xdr:to>
      <xdr:col>116</xdr:col>
      <xdr:colOff>62864</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22159595" y="5460289"/>
          <a:ext cx="1269" cy="1270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2" name="投資及び出資金最小値テキスト">
          <a:extLst>
            <a:ext uri="{FF2B5EF4-FFF2-40B4-BE49-F238E27FC236}">
              <a16:creationId xmlns:a16="http://schemas.microsoft.com/office/drawing/2014/main" id="{00000000-0008-0000-0600-0000E6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92016</xdr:rowOff>
    </xdr:from>
    <xdr:ext cx="534377" cy="259045"/>
    <xdr:sp macro="" textlink="">
      <xdr:nvSpPr>
        <xdr:cNvPr id="744" name="投資及び出資金最大値テキスト">
          <a:extLst>
            <a:ext uri="{FF2B5EF4-FFF2-40B4-BE49-F238E27FC236}">
              <a16:creationId xmlns:a16="http://schemas.microsoft.com/office/drawing/2014/main" id="{00000000-0008-0000-0600-0000E8020000}"/>
            </a:ext>
          </a:extLst>
        </xdr:cNvPr>
        <xdr:cNvSpPr txBox="1"/>
      </xdr:nvSpPr>
      <xdr:spPr>
        <a:xfrm>
          <a:off x="22212300" y="5235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145339</xdr:rowOff>
    </xdr:from>
    <xdr:to>
      <xdr:col>116</xdr:col>
      <xdr:colOff>152400</xdr:colOff>
      <xdr:row>31</xdr:row>
      <xdr:rowOff>145339</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2072600" y="5460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119492</xdr:rowOff>
    </xdr:from>
    <xdr:ext cx="469744" cy="259045"/>
    <xdr:sp macro="" textlink="">
      <xdr:nvSpPr>
        <xdr:cNvPr id="747" name="投資及び出資金平均値テキスト">
          <a:extLst>
            <a:ext uri="{FF2B5EF4-FFF2-40B4-BE49-F238E27FC236}">
              <a16:creationId xmlns:a16="http://schemas.microsoft.com/office/drawing/2014/main" id="{00000000-0008-0000-0600-0000EB020000}"/>
            </a:ext>
          </a:extLst>
        </xdr:cNvPr>
        <xdr:cNvSpPr txBox="1"/>
      </xdr:nvSpPr>
      <xdr:spPr>
        <a:xfrm>
          <a:off x="22212300" y="64631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96615</xdr:rowOff>
    </xdr:from>
    <xdr:to>
      <xdr:col>116</xdr:col>
      <xdr:colOff>114300</xdr:colOff>
      <xdr:row>39</xdr:row>
      <xdr:rowOff>26765</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2110700" y="6611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112599</xdr:rowOff>
    </xdr:from>
    <xdr:to>
      <xdr:col>112</xdr:col>
      <xdr:colOff>38100</xdr:colOff>
      <xdr:row>39</xdr:row>
      <xdr:rowOff>42749</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1272500" y="6627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59275</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088428" y="6402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117475</xdr:rowOff>
    </xdr:from>
    <xdr:to>
      <xdr:col>107</xdr:col>
      <xdr:colOff>101600</xdr:colOff>
      <xdr:row>39</xdr:row>
      <xdr:rowOff>47625</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20383500" y="663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64152</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199428" y="6407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5" name="直線コネクタ 754">
          <a:extLst>
            <a:ext uri="{FF2B5EF4-FFF2-40B4-BE49-F238E27FC236}">
              <a16:creationId xmlns:a16="http://schemas.microsoft.com/office/drawing/2014/main" id="{00000000-0008-0000-0600-0000F3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117684</xdr:rowOff>
    </xdr:from>
    <xdr:to>
      <xdr:col>102</xdr:col>
      <xdr:colOff>165100</xdr:colOff>
      <xdr:row>39</xdr:row>
      <xdr:rowOff>47834</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9494500" y="6632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64362</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10428" y="6408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144621</xdr:rowOff>
    </xdr:from>
    <xdr:to>
      <xdr:col>98</xdr:col>
      <xdr:colOff>38100</xdr:colOff>
      <xdr:row>39</xdr:row>
      <xdr:rowOff>74771</xdr:rowOff>
    </xdr:to>
    <xdr:sp macro=""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18605500" y="6659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91298</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21428" y="6434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6" name="投資及び出資金該当値テキスト">
          <a:extLst>
            <a:ext uri="{FF2B5EF4-FFF2-40B4-BE49-F238E27FC236}">
              <a16:creationId xmlns:a16="http://schemas.microsoft.com/office/drawing/2014/main" id="{00000000-0008-0000-0600-0000FE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3" name="楕円 772">
          <a:extLst>
            <a:ext uri="{FF2B5EF4-FFF2-40B4-BE49-F238E27FC236}">
              <a16:creationId xmlns:a16="http://schemas.microsoft.com/office/drawing/2014/main" id="{00000000-0008-0000-0600-000005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a:extLst>
            <a:ext uri="{FF2B5EF4-FFF2-40B4-BE49-F238E27FC236}">
              <a16:creationId xmlns:a16="http://schemas.microsoft.com/office/drawing/2014/main" id="{00000000-0008-0000-06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106032</xdr:rowOff>
    </xdr:from>
    <xdr:to>
      <xdr:col>116</xdr:col>
      <xdr:colOff>62864</xdr:colOff>
      <xdr:row>58</xdr:row>
      <xdr:rowOff>139700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2159595" y="8678532"/>
          <a:ext cx="1269" cy="1405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7" name="貸付金最小値テキスト">
          <a:extLst>
            <a:ext uri="{FF2B5EF4-FFF2-40B4-BE49-F238E27FC236}">
              <a16:creationId xmlns:a16="http://schemas.microsoft.com/office/drawing/2014/main" id="{00000000-0008-0000-0600-00001D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52709</xdr:rowOff>
    </xdr:from>
    <xdr:ext cx="599010" cy="259045"/>
    <xdr:sp macro="" textlink="">
      <xdr:nvSpPr>
        <xdr:cNvPr id="799" name="貸付金最大値テキスト">
          <a:extLst>
            <a:ext uri="{FF2B5EF4-FFF2-40B4-BE49-F238E27FC236}">
              <a16:creationId xmlns:a16="http://schemas.microsoft.com/office/drawing/2014/main" id="{00000000-0008-0000-0600-00001F030000}"/>
            </a:ext>
          </a:extLst>
        </xdr:cNvPr>
        <xdr:cNvSpPr txBox="1"/>
      </xdr:nvSpPr>
      <xdr:spPr>
        <a:xfrm>
          <a:off x="22212300" y="8453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106032</xdr:rowOff>
    </xdr:from>
    <xdr:to>
      <xdr:col>116</xdr:col>
      <xdr:colOff>152400</xdr:colOff>
      <xdr:row>50</xdr:row>
      <xdr:rowOff>106032</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8678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93834</xdr:rowOff>
    </xdr:from>
    <xdr:to>
      <xdr:col>116</xdr:col>
      <xdr:colOff>63500</xdr:colOff>
      <xdr:row>58</xdr:row>
      <xdr:rowOff>108738</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1323300" y="10037934"/>
          <a:ext cx="838200" cy="14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41551</xdr:rowOff>
    </xdr:from>
    <xdr:ext cx="469744" cy="259045"/>
    <xdr:sp macro="" textlink="">
      <xdr:nvSpPr>
        <xdr:cNvPr id="802" name="貸付金平均値テキスト">
          <a:extLst>
            <a:ext uri="{FF2B5EF4-FFF2-40B4-BE49-F238E27FC236}">
              <a16:creationId xmlns:a16="http://schemas.microsoft.com/office/drawing/2014/main" id="{00000000-0008-0000-0600-000022030000}"/>
            </a:ext>
          </a:extLst>
        </xdr:cNvPr>
        <xdr:cNvSpPr txBox="1"/>
      </xdr:nvSpPr>
      <xdr:spPr>
        <a:xfrm>
          <a:off x="22212300" y="98142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18674</xdr:rowOff>
    </xdr:from>
    <xdr:to>
      <xdr:col>116</xdr:col>
      <xdr:colOff>114300</xdr:colOff>
      <xdr:row>58</xdr:row>
      <xdr:rowOff>120274</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2110700" y="9962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93834</xdr:rowOff>
    </xdr:from>
    <xdr:to>
      <xdr:col>111</xdr:col>
      <xdr:colOff>177800</xdr:colOff>
      <xdr:row>58</xdr:row>
      <xdr:rowOff>102941</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20434300" y="10037934"/>
          <a:ext cx="889000" cy="9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15912</xdr:rowOff>
    </xdr:from>
    <xdr:to>
      <xdr:col>112</xdr:col>
      <xdr:colOff>38100</xdr:colOff>
      <xdr:row>58</xdr:row>
      <xdr:rowOff>117512</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1272500" y="9960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134039</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088428" y="9735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102941</xdr:rowOff>
    </xdr:from>
    <xdr:to>
      <xdr:col>107</xdr:col>
      <xdr:colOff>50800</xdr:colOff>
      <xdr:row>58</xdr:row>
      <xdr:rowOff>103654</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flipV="1">
          <a:off x="19545300" y="10047041"/>
          <a:ext cx="889000" cy="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16013</xdr:rowOff>
    </xdr:from>
    <xdr:to>
      <xdr:col>107</xdr:col>
      <xdr:colOff>101600</xdr:colOff>
      <xdr:row>58</xdr:row>
      <xdr:rowOff>117613</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0383500" y="996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134140</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8" y="9735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98049</xdr:rowOff>
    </xdr:from>
    <xdr:to>
      <xdr:col>102</xdr:col>
      <xdr:colOff>114300</xdr:colOff>
      <xdr:row>58</xdr:row>
      <xdr:rowOff>103654</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a:off x="18656300" y="10042149"/>
          <a:ext cx="889000" cy="5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14459</xdr:rowOff>
    </xdr:from>
    <xdr:to>
      <xdr:col>102</xdr:col>
      <xdr:colOff>165100</xdr:colOff>
      <xdr:row>58</xdr:row>
      <xdr:rowOff>116059</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9494500" y="9958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132586</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10428" y="9733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15839</xdr:rowOff>
    </xdr:from>
    <xdr:to>
      <xdr:col>98</xdr:col>
      <xdr:colOff>38100</xdr:colOff>
      <xdr:row>58</xdr:row>
      <xdr:rowOff>117439</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8605500" y="9959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133966</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21428" y="9735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57938</xdr:rowOff>
    </xdr:from>
    <xdr:to>
      <xdr:col>116</xdr:col>
      <xdr:colOff>114300</xdr:colOff>
      <xdr:row>58</xdr:row>
      <xdr:rowOff>159538</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2110700" y="10002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168551</xdr:rowOff>
    </xdr:from>
    <xdr:ext cx="469744" cy="259045"/>
    <xdr:sp macro="" textlink="">
      <xdr:nvSpPr>
        <xdr:cNvPr id="821" name="貸付金該当値テキスト">
          <a:extLst>
            <a:ext uri="{FF2B5EF4-FFF2-40B4-BE49-F238E27FC236}">
              <a16:creationId xmlns:a16="http://schemas.microsoft.com/office/drawing/2014/main" id="{00000000-0008-0000-0600-000035030000}"/>
            </a:ext>
          </a:extLst>
        </xdr:cNvPr>
        <xdr:cNvSpPr txBox="1"/>
      </xdr:nvSpPr>
      <xdr:spPr>
        <a:xfrm>
          <a:off x="22212300" y="9941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43034</xdr:rowOff>
    </xdr:from>
    <xdr:to>
      <xdr:col>112</xdr:col>
      <xdr:colOff>38100</xdr:colOff>
      <xdr:row>58</xdr:row>
      <xdr:rowOff>144634</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1272500" y="9987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135761</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088428" y="10079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52141</xdr:rowOff>
    </xdr:from>
    <xdr:to>
      <xdr:col>107</xdr:col>
      <xdr:colOff>101600</xdr:colOff>
      <xdr:row>58</xdr:row>
      <xdr:rowOff>153741</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0383500" y="9996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144868</xdr:rowOff>
    </xdr:from>
    <xdr:ext cx="469744"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0199428" y="10088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52854</xdr:rowOff>
    </xdr:from>
    <xdr:to>
      <xdr:col>102</xdr:col>
      <xdr:colOff>165100</xdr:colOff>
      <xdr:row>58</xdr:row>
      <xdr:rowOff>154454</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9494500" y="9996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145581</xdr:rowOff>
    </xdr:from>
    <xdr:ext cx="469744"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310428" y="10089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47249</xdr:rowOff>
    </xdr:from>
    <xdr:to>
      <xdr:col>98</xdr:col>
      <xdr:colOff>38100</xdr:colOff>
      <xdr:row>58</xdr:row>
      <xdr:rowOff>148849</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8605500" y="9991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139976</xdr:rowOff>
    </xdr:from>
    <xdr:ext cx="469744"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421428" y="10084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a:extLst>
            <a:ext uri="{FF2B5EF4-FFF2-40B4-BE49-F238E27FC236}">
              <a16:creationId xmlns:a16="http://schemas.microsoft.com/office/drawing/2014/main" id="{00000000-0008-0000-0600-000054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124921</xdr:rowOff>
    </xdr:from>
    <xdr:to>
      <xdr:col>116</xdr:col>
      <xdr:colOff>62864</xdr:colOff>
      <xdr:row>78</xdr:row>
      <xdr:rowOff>120731</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2159595" y="12297871"/>
          <a:ext cx="1269" cy="1195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124558</xdr:rowOff>
    </xdr:from>
    <xdr:ext cx="534377" cy="259045"/>
    <xdr:sp macro="" textlink="">
      <xdr:nvSpPr>
        <xdr:cNvPr id="854" name="繰出金最小値テキスト">
          <a:extLst>
            <a:ext uri="{FF2B5EF4-FFF2-40B4-BE49-F238E27FC236}">
              <a16:creationId xmlns:a16="http://schemas.microsoft.com/office/drawing/2014/main" id="{00000000-0008-0000-0600-000056030000}"/>
            </a:ext>
          </a:extLst>
        </xdr:cNvPr>
        <xdr:cNvSpPr txBox="1"/>
      </xdr:nvSpPr>
      <xdr:spPr>
        <a:xfrm>
          <a:off x="22212300" y="13497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120731</xdr:rowOff>
    </xdr:from>
    <xdr:to>
      <xdr:col>116</xdr:col>
      <xdr:colOff>152400</xdr:colOff>
      <xdr:row>78</xdr:row>
      <xdr:rowOff>120731</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3493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71598</xdr:rowOff>
    </xdr:from>
    <xdr:ext cx="599010" cy="259045"/>
    <xdr:sp macro="" textlink="">
      <xdr:nvSpPr>
        <xdr:cNvPr id="856" name="繰出金最大値テキスト">
          <a:extLst>
            <a:ext uri="{FF2B5EF4-FFF2-40B4-BE49-F238E27FC236}">
              <a16:creationId xmlns:a16="http://schemas.microsoft.com/office/drawing/2014/main" id="{00000000-0008-0000-0600-000058030000}"/>
            </a:ext>
          </a:extLst>
        </xdr:cNvPr>
        <xdr:cNvSpPr txBox="1"/>
      </xdr:nvSpPr>
      <xdr:spPr>
        <a:xfrm>
          <a:off x="22212300" y="12073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124921</xdr:rowOff>
    </xdr:from>
    <xdr:to>
      <xdr:col>116</xdr:col>
      <xdr:colOff>152400</xdr:colOff>
      <xdr:row>71</xdr:row>
      <xdr:rowOff>124921</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2072600" y="12297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153698</xdr:rowOff>
    </xdr:from>
    <xdr:to>
      <xdr:col>116</xdr:col>
      <xdr:colOff>63500</xdr:colOff>
      <xdr:row>74</xdr:row>
      <xdr:rowOff>71730</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21323300" y="12669548"/>
          <a:ext cx="838200" cy="89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57718</xdr:rowOff>
    </xdr:from>
    <xdr:ext cx="599010" cy="259045"/>
    <xdr:sp macro="" textlink="">
      <xdr:nvSpPr>
        <xdr:cNvPr id="859" name="繰出金平均値テキスト">
          <a:extLst>
            <a:ext uri="{FF2B5EF4-FFF2-40B4-BE49-F238E27FC236}">
              <a16:creationId xmlns:a16="http://schemas.microsoft.com/office/drawing/2014/main" id="{00000000-0008-0000-0600-00005B030000}"/>
            </a:ext>
          </a:extLst>
        </xdr:cNvPr>
        <xdr:cNvSpPr txBox="1"/>
      </xdr:nvSpPr>
      <xdr:spPr>
        <a:xfrm>
          <a:off x="22212300" y="130879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79291</xdr:rowOff>
    </xdr:from>
    <xdr:to>
      <xdr:col>116</xdr:col>
      <xdr:colOff>114300</xdr:colOff>
      <xdr:row>77</xdr:row>
      <xdr:rowOff>9441</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2110700" y="13109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71730</xdr:rowOff>
    </xdr:from>
    <xdr:to>
      <xdr:col>111</xdr:col>
      <xdr:colOff>177800</xdr:colOff>
      <xdr:row>74</xdr:row>
      <xdr:rowOff>81948</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20434300" y="12759030"/>
          <a:ext cx="889000" cy="1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60644</xdr:rowOff>
    </xdr:from>
    <xdr:to>
      <xdr:col>112</xdr:col>
      <xdr:colOff>38100</xdr:colOff>
      <xdr:row>76</xdr:row>
      <xdr:rowOff>162244</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1272500" y="13090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76</xdr:row>
      <xdr:rowOff>153371</xdr:rowOff>
    </xdr:from>
    <xdr:ext cx="59901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023795" y="13183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81948</xdr:rowOff>
    </xdr:from>
    <xdr:to>
      <xdr:col>107</xdr:col>
      <xdr:colOff>50800</xdr:colOff>
      <xdr:row>74</xdr:row>
      <xdr:rowOff>94281</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flipV="1">
          <a:off x="19545300" y="12769248"/>
          <a:ext cx="889000" cy="12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81704</xdr:rowOff>
    </xdr:from>
    <xdr:to>
      <xdr:col>107</xdr:col>
      <xdr:colOff>101600</xdr:colOff>
      <xdr:row>77</xdr:row>
      <xdr:rowOff>11854</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0383500" y="13111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2981</xdr:rowOff>
    </xdr:from>
    <xdr:ext cx="59901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134795" y="13204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94281</xdr:rowOff>
    </xdr:from>
    <xdr:to>
      <xdr:col>102</xdr:col>
      <xdr:colOff>114300</xdr:colOff>
      <xdr:row>75</xdr:row>
      <xdr:rowOff>80081</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flipV="1">
          <a:off x="18656300" y="12781581"/>
          <a:ext cx="889000" cy="157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79744</xdr:rowOff>
    </xdr:from>
    <xdr:to>
      <xdr:col>102</xdr:col>
      <xdr:colOff>165100</xdr:colOff>
      <xdr:row>77</xdr:row>
      <xdr:rowOff>9894</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9494500" y="13109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77</xdr:row>
      <xdr:rowOff>1021</xdr:rowOff>
    </xdr:from>
    <xdr:ext cx="59901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245795" y="13202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87517</xdr:rowOff>
    </xdr:from>
    <xdr:to>
      <xdr:col>98</xdr:col>
      <xdr:colOff>38100</xdr:colOff>
      <xdr:row>77</xdr:row>
      <xdr:rowOff>17667</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18605500" y="1311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77</xdr:row>
      <xdr:rowOff>8794</xdr:rowOff>
    </xdr:from>
    <xdr:ext cx="59901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356795" y="13210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102898</xdr:rowOff>
    </xdr:from>
    <xdr:to>
      <xdr:col>116</xdr:col>
      <xdr:colOff>114300</xdr:colOff>
      <xdr:row>74</xdr:row>
      <xdr:rowOff>33048</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2110700" y="12618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125775</xdr:rowOff>
    </xdr:from>
    <xdr:ext cx="599010" cy="259045"/>
    <xdr:sp macro="" textlink="">
      <xdr:nvSpPr>
        <xdr:cNvPr id="878" name="繰出金該当値テキスト">
          <a:extLst>
            <a:ext uri="{FF2B5EF4-FFF2-40B4-BE49-F238E27FC236}">
              <a16:creationId xmlns:a16="http://schemas.microsoft.com/office/drawing/2014/main" id="{00000000-0008-0000-0600-00006E030000}"/>
            </a:ext>
          </a:extLst>
        </xdr:cNvPr>
        <xdr:cNvSpPr txBox="1"/>
      </xdr:nvSpPr>
      <xdr:spPr>
        <a:xfrm>
          <a:off x="22212300" y="12470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20930</xdr:rowOff>
    </xdr:from>
    <xdr:to>
      <xdr:col>112</xdr:col>
      <xdr:colOff>38100</xdr:colOff>
      <xdr:row>74</xdr:row>
      <xdr:rowOff>122530</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1272500" y="12708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72</xdr:row>
      <xdr:rowOff>139057</xdr:rowOff>
    </xdr:from>
    <xdr:ext cx="599010"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1023795" y="12483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31148</xdr:rowOff>
    </xdr:from>
    <xdr:to>
      <xdr:col>107</xdr:col>
      <xdr:colOff>101600</xdr:colOff>
      <xdr:row>74</xdr:row>
      <xdr:rowOff>132748</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0383500" y="12718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72</xdr:row>
      <xdr:rowOff>149275</xdr:rowOff>
    </xdr:from>
    <xdr:ext cx="599010"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0134795" y="12493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43481</xdr:rowOff>
    </xdr:from>
    <xdr:to>
      <xdr:col>102</xdr:col>
      <xdr:colOff>165100</xdr:colOff>
      <xdr:row>74</xdr:row>
      <xdr:rowOff>145081</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9494500" y="12730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72</xdr:row>
      <xdr:rowOff>161608</xdr:rowOff>
    </xdr:from>
    <xdr:ext cx="599010"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9245795" y="12506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29281</xdr:rowOff>
    </xdr:from>
    <xdr:to>
      <xdr:col>98</xdr:col>
      <xdr:colOff>38100</xdr:colOff>
      <xdr:row>75</xdr:row>
      <xdr:rowOff>130881</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18605500" y="12888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73</xdr:row>
      <xdr:rowOff>147408</xdr:rowOff>
    </xdr:from>
    <xdr:ext cx="599010"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356795" y="12663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a:extLst>
            <a:ext uri="{FF2B5EF4-FFF2-40B4-BE49-F238E27FC236}">
              <a16:creationId xmlns:a16="http://schemas.microsoft.com/office/drawing/2014/main" id="{00000000-0008-0000-0600-000085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a:extLst>
            <a:ext uri="{FF2B5EF4-FFF2-40B4-BE49-F238E27FC236}">
              <a16:creationId xmlns:a16="http://schemas.microsoft.com/office/drawing/2014/main" id="{00000000-0008-0000-0600-000087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a:extLst>
            <a:ext uri="{FF2B5EF4-FFF2-40B4-BE49-F238E27FC236}">
              <a16:creationId xmlns:a16="http://schemas.microsoft.com/office/drawing/2014/main" id="{00000000-0008-0000-0600-000089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a:extLst>
            <a:ext uri="{FF2B5EF4-FFF2-40B4-BE49-F238E27FC236}">
              <a16:creationId xmlns:a16="http://schemas.microsoft.com/office/drawing/2014/main" id="{00000000-0008-0000-0600-00008C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a:extLst>
            <a:ext uri="{FF2B5EF4-FFF2-40B4-BE49-F238E27FC236}">
              <a16:creationId xmlns:a16="http://schemas.microsoft.com/office/drawing/2014/main" id="{00000000-0008-0000-0600-00009F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扶助費は住民一人当たり</a:t>
          </a:r>
          <a:r>
            <a:rPr kumimoji="1" lang="en-US" altLang="ja-JP" sz="1100">
              <a:solidFill>
                <a:schemeClr val="dk1"/>
              </a:solidFill>
              <a:effectLst/>
              <a:latin typeface="+mn-lt"/>
              <a:ea typeface="+mn-ea"/>
              <a:cs typeface="+mn-cs"/>
            </a:rPr>
            <a:t>157,961</a:t>
          </a:r>
          <a:r>
            <a:rPr kumimoji="1" lang="ja-JP" altLang="ja-JP" sz="1100">
              <a:solidFill>
                <a:schemeClr val="dk1"/>
              </a:solidFill>
              <a:effectLst/>
              <a:latin typeface="+mn-lt"/>
              <a:ea typeface="+mn-ea"/>
              <a:cs typeface="+mn-cs"/>
            </a:rPr>
            <a:t>円となっており、類似団体と比較して一人当たり</a:t>
          </a:r>
          <a:r>
            <a:rPr kumimoji="1" lang="en-US" altLang="ja-JP" sz="1100">
              <a:solidFill>
                <a:schemeClr val="dk1"/>
              </a:solidFill>
              <a:effectLst/>
              <a:latin typeface="+mn-lt"/>
              <a:ea typeface="+mn-ea"/>
              <a:cs typeface="+mn-cs"/>
            </a:rPr>
            <a:t>65,962</a:t>
          </a:r>
          <a:r>
            <a:rPr kumimoji="1" lang="ja-JP" altLang="ja-JP" sz="1100">
              <a:solidFill>
                <a:schemeClr val="dk1"/>
              </a:solidFill>
              <a:effectLst/>
              <a:latin typeface="+mn-lt"/>
              <a:ea typeface="+mn-ea"/>
              <a:cs typeface="+mn-cs"/>
            </a:rPr>
            <a:t>円高い状況となっている。これは、村の看板政策である子ども医療費や保育料の完全無料化に重点的に予算配分を行っている結果である。繰出金についても、住民一人当たり</a:t>
          </a:r>
          <a:r>
            <a:rPr kumimoji="1" lang="en-US" altLang="ja-JP" sz="1100">
              <a:solidFill>
                <a:schemeClr val="dk1"/>
              </a:solidFill>
              <a:effectLst/>
              <a:latin typeface="+mn-lt"/>
              <a:ea typeface="+mn-ea"/>
              <a:cs typeface="+mn-cs"/>
            </a:rPr>
            <a:t>241,326</a:t>
          </a:r>
          <a:r>
            <a:rPr kumimoji="1" lang="ja-JP" altLang="ja-JP" sz="1100">
              <a:solidFill>
                <a:schemeClr val="dk1"/>
              </a:solidFill>
              <a:effectLst/>
              <a:latin typeface="+mn-lt"/>
              <a:ea typeface="+mn-ea"/>
              <a:cs typeface="+mn-cs"/>
            </a:rPr>
            <a:t>円となっており、類似団体と比較して一人当</a:t>
          </a:r>
          <a:r>
            <a:rPr kumimoji="1" lang="en-US" altLang="ja-JP" sz="1100">
              <a:solidFill>
                <a:schemeClr val="dk1"/>
              </a:solidFill>
              <a:effectLst/>
              <a:latin typeface="+mn-lt"/>
              <a:ea typeface="+mn-ea"/>
              <a:cs typeface="+mn-cs"/>
            </a:rPr>
            <a:t>128,804</a:t>
          </a:r>
          <a:r>
            <a:rPr kumimoji="1" lang="ja-JP" altLang="ja-JP" sz="1100">
              <a:solidFill>
                <a:schemeClr val="dk1"/>
              </a:solidFill>
              <a:effectLst/>
              <a:latin typeface="+mn-lt"/>
              <a:ea typeface="+mn-ea"/>
              <a:cs typeface="+mn-cs"/>
            </a:rPr>
            <a:t>円高い状況となっている。これは、集落が点在しているという地理的要因により、上下水道施設が複数個所必要となり、その建設に要した地方債の償還財源としての繰出金が大きなウエイトを占めているためであ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青森県西目屋村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1,242
1,242
246.02
2,490,670
2,384,186
93,833
1,352,599
2,209,996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85503</xdr:rowOff>
    </xdr:from>
    <xdr:to>
      <xdr:col>24</xdr:col>
      <xdr:colOff>62865</xdr:colOff>
      <xdr:row>38</xdr:row>
      <xdr:rowOff>45345</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229003"/>
          <a:ext cx="1270" cy="1331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49172</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564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45345</xdr:rowOff>
    </xdr:from>
    <xdr:to>
      <xdr:col>24</xdr:col>
      <xdr:colOff>152400</xdr:colOff>
      <xdr:row>38</xdr:row>
      <xdr:rowOff>45345</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560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32180</xdr:rowOff>
    </xdr:from>
    <xdr:ext cx="534377"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5004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78,845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85503</xdr:rowOff>
    </xdr:from>
    <xdr:to>
      <xdr:col>24</xdr:col>
      <xdr:colOff>152400</xdr:colOff>
      <xdr:row>30</xdr:row>
      <xdr:rowOff>85503</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229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18790</xdr:rowOff>
    </xdr:from>
    <xdr:to>
      <xdr:col>24</xdr:col>
      <xdr:colOff>63500</xdr:colOff>
      <xdr:row>36</xdr:row>
      <xdr:rowOff>46698</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3797300" y="6190990"/>
          <a:ext cx="838200" cy="27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138250</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3104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159823</xdr:rowOff>
    </xdr:from>
    <xdr:to>
      <xdr:col>24</xdr:col>
      <xdr:colOff>114300</xdr:colOff>
      <xdr:row>37</xdr:row>
      <xdr:rowOff>89973</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332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18790</xdr:rowOff>
    </xdr:from>
    <xdr:to>
      <xdr:col>19</xdr:col>
      <xdr:colOff>177800</xdr:colOff>
      <xdr:row>36</xdr:row>
      <xdr:rowOff>77273</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2908300" y="6190990"/>
          <a:ext cx="889000" cy="58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164967</xdr:rowOff>
    </xdr:from>
    <xdr:to>
      <xdr:col>20</xdr:col>
      <xdr:colOff>38100</xdr:colOff>
      <xdr:row>37</xdr:row>
      <xdr:rowOff>95117</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337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86244</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429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77273</xdr:rowOff>
    </xdr:from>
    <xdr:to>
      <xdr:col>15</xdr:col>
      <xdr:colOff>50800</xdr:colOff>
      <xdr:row>36</xdr:row>
      <xdr:rowOff>88646</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019300" y="6249473"/>
          <a:ext cx="889000" cy="11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7290</xdr:rowOff>
    </xdr:from>
    <xdr:to>
      <xdr:col>15</xdr:col>
      <xdr:colOff>101600</xdr:colOff>
      <xdr:row>37</xdr:row>
      <xdr:rowOff>108890</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35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100017</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443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108001</xdr:rowOff>
    </xdr:from>
    <xdr:to>
      <xdr:col>10</xdr:col>
      <xdr:colOff>114300</xdr:colOff>
      <xdr:row>36</xdr:row>
      <xdr:rowOff>88646</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1130300" y="6108751"/>
          <a:ext cx="889000" cy="152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9461</xdr:rowOff>
    </xdr:from>
    <xdr:to>
      <xdr:col>10</xdr:col>
      <xdr:colOff>165100</xdr:colOff>
      <xdr:row>37</xdr:row>
      <xdr:rowOff>111061</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3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102188</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445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170129</xdr:rowOff>
    </xdr:from>
    <xdr:to>
      <xdr:col>6</xdr:col>
      <xdr:colOff>38100</xdr:colOff>
      <xdr:row>37</xdr:row>
      <xdr:rowOff>100279</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34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91406</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435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167348</xdr:rowOff>
    </xdr:from>
    <xdr:to>
      <xdr:col>24</xdr:col>
      <xdr:colOff>114300</xdr:colOff>
      <xdr:row>36</xdr:row>
      <xdr:rowOff>97498</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168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18775</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6019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139440</xdr:rowOff>
    </xdr:from>
    <xdr:to>
      <xdr:col>20</xdr:col>
      <xdr:colOff>38100</xdr:colOff>
      <xdr:row>36</xdr:row>
      <xdr:rowOff>69590</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140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86117</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5915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26473</xdr:rowOff>
    </xdr:from>
    <xdr:to>
      <xdr:col>15</xdr:col>
      <xdr:colOff>101600</xdr:colOff>
      <xdr:row>36</xdr:row>
      <xdr:rowOff>128073</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198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144600</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5973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37846</xdr:rowOff>
    </xdr:from>
    <xdr:to>
      <xdr:col>10</xdr:col>
      <xdr:colOff>165100</xdr:colOff>
      <xdr:row>36</xdr:row>
      <xdr:rowOff>139446</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210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155973</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5985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57201</xdr:rowOff>
    </xdr:from>
    <xdr:to>
      <xdr:col>6</xdr:col>
      <xdr:colOff>38100</xdr:colOff>
      <xdr:row>35</xdr:row>
      <xdr:rowOff>158801</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057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3878</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5833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25400</xdr:rowOff>
    </xdr:from>
    <xdr:to>
      <xdr:col>28</xdr:col>
      <xdr:colOff>114300</xdr:colOff>
      <xdr:row>58</xdr:row>
      <xdr:rowOff>25400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54627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50</xdr:row>
      <xdr:rowOff>111777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7" name="総務費グラフ枠">
          <a:extLst>
            <a:ext uri="{FF2B5EF4-FFF2-40B4-BE49-F238E27FC236}">
              <a16:creationId xmlns:a16="http://schemas.microsoft.com/office/drawing/2014/main" id="{00000000-0008-0000-0700-00006B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7341</xdr:rowOff>
    </xdr:from>
    <xdr:to>
      <xdr:col>24</xdr:col>
      <xdr:colOff>62865</xdr:colOff>
      <xdr:row>57</xdr:row>
      <xdr:rowOff>123270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flipV="1">
          <a:off x="4633595" y="8751291"/>
          <a:ext cx="1270" cy="1144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127097</xdr:rowOff>
    </xdr:from>
    <xdr:ext cx="599010" cy="259045"/>
    <xdr:sp macro="" textlink="">
      <xdr:nvSpPr>
        <xdr:cNvPr id="109" name="総務費最小値テキスト">
          <a:extLst>
            <a:ext uri="{FF2B5EF4-FFF2-40B4-BE49-F238E27FC236}">
              <a16:creationId xmlns:a16="http://schemas.microsoft.com/office/drawing/2014/main" id="{00000000-0008-0000-0700-00006D000000}"/>
            </a:ext>
          </a:extLst>
        </xdr:cNvPr>
        <xdr:cNvSpPr txBox="1"/>
      </xdr:nvSpPr>
      <xdr:spPr>
        <a:xfrm>
          <a:off x="4686300" y="9899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123270</xdr:rowOff>
    </xdr:from>
    <xdr:to>
      <xdr:col>24</xdr:col>
      <xdr:colOff>152400</xdr:colOff>
      <xdr:row>57</xdr:row>
      <xdr:rowOff>123270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4546600" y="9895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125468</xdr:rowOff>
    </xdr:from>
    <xdr:ext cx="690189" cy="259045"/>
    <xdr:sp macro="" textlink="">
      <xdr:nvSpPr>
        <xdr:cNvPr id="111" name="総務費最大値テキスト">
          <a:extLst>
            <a:ext uri="{FF2B5EF4-FFF2-40B4-BE49-F238E27FC236}">
              <a16:creationId xmlns:a16="http://schemas.microsoft.com/office/drawing/2014/main" id="{00000000-0008-0000-0700-00006F000000}"/>
            </a:ext>
          </a:extLst>
        </xdr:cNvPr>
        <xdr:cNvSpPr txBox="1"/>
      </xdr:nvSpPr>
      <xdr:spPr>
        <a:xfrm>
          <a:off x="4686300" y="85265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2,131,600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7341</xdr:rowOff>
    </xdr:from>
    <xdr:to>
      <xdr:col>24</xdr:col>
      <xdr:colOff>152400</xdr:colOff>
      <xdr:row>51</xdr:row>
      <xdr:rowOff>7341</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546600" y="8751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15895</xdr:rowOff>
    </xdr:from>
    <xdr:to>
      <xdr:col>24</xdr:col>
      <xdr:colOff>63500</xdr:colOff>
      <xdr:row>56</xdr:row>
      <xdr:rowOff>98411</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3797300" y="9617095"/>
          <a:ext cx="838200" cy="82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90219</xdr:rowOff>
    </xdr:from>
    <xdr:ext cx="599010" cy="259045"/>
    <xdr:sp macro="" textlink="">
      <xdr:nvSpPr>
        <xdr:cNvPr id="114" name="総務費平均値テキスト">
          <a:extLst>
            <a:ext uri="{FF2B5EF4-FFF2-40B4-BE49-F238E27FC236}">
              <a16:creationId xmlns:a16="http://schemas.microsoft.com/office/drawing/2014/main" id="{00000000-0008-0000-0700-000072000000}"/>
            </a:ext>
          </a:extLst>
        </xdr:cNvPr>
        <xdr:cNvSpPr txBox="1"/>
      </xdr:nvSpPr>
      <xdr:spPr>
        <a:xfrm>
          <a:off x="4686300" y="96914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359,943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111792</xdr:rowOff>
    </xdr:from>
    <xdr:to>
      <xdr:col>24</xdr:col>
      <xdr:colOff>114300</xdr:colOff>
      <xdr:row>57</xdr:row>
      <xdr:rowOff>41942</xdr:rowOff>
    </xdr:to>
    <xdr:sp macro="" textlink="">
      <xdr:nvSpPr>
        <xdr:cNvPr id="115" name="フローチャート: 判断 114">
          <a:extLst>
            <a:ext uri="{FF2B5EF4-FFF2-40B4-BE49-F238E27FC236}">
              <a16:creationId xmlns:a16="http://schemas.microsoft.com/office/drawing/2014/main" id="{00000000-0008-0000-0700-000073000000}"/>
            </a:ext>
          </a:extLst>
        </xdr:cNvPr>
        <xdr:cNvSpPr/>
      </xdr:nvSpPr>
      <xdr:spPr>
        <a:xfrm>
          <a:off x="4584700" y="9712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15895</xdr:rowOff>
    </xdr:from>
    <xdr:to>
      <xdr:col>19</xdr:col>
      <xdr:colOff>177800</xdr:colOff>
      <xdr:row>56</xdr:row>
      <xdr:rowOff>73017</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2908300" y="9617095"/>
          <a:ext cx="889000" cy="57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100198</xdr:rowOff>
    </xdr:from>
    <xdr:to>
      <xdr:col>20</xdr:col>
      <xdr:colOff>38100</xdr:colOff>
      <xdr:row>57</xdr:row>
      <xdr:rowOff>30348</xdr:rowOff>
    </xdr:to>
    <xdr:sp macro="" textlink="">
      <xdr:nvSpPr>
        <xdr:cNvPr id="117" name="フローチャート: 判断 116">
          <a:extLst>
            <a:ext uri="{FF2B5EF4-FFF2-40B4-BE49-F238E27FC236}">
              <a16:creationId xmlns:a16="http://schemas.microsoft.com/office/drawing/2014/main" id="{00000000-0008-0000-0700-000075000000}"/>
            </a:ext>
          </a:extLst>
        </xdr:cNvPr>
        <xdr:cNvSpPr/>
      </xdr:nvSpPr>
      <xdr:spPr>
        <a:xfrm>
          <a:off x="3746500" y="9701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21475</xdr:rowOff>
    </xdr:from>
    <xdr:ext cx="599010" cy="259045"/>
    <xdr:sp macro="" textlink="">
      <xdr:nvSpPr>
        <xdr:cNvPr id="118" name="テキスト ボックス 117">
          <a:extLst>
            <a:ext uri="{FF2B5EF4-FFF2-40B4-BE49-F238E27FC236}">
              <a16:creationId xmlns:a16="http://schemas.microsoft.com/office/drawing/2014/main" id="{00000000-0008-0000-0700-000076000000}"/>
            </a:ext>
          </a:extLst>
        </xdr:cNvPr>
        <xdr:cNvSpPr txBox="1"/>
      </xdr:nvSpPr>
      <xdr:spPr>
        <a:xfrm>
          <a:off x="3497795" y="9794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132112</xdr:rowOff>
    </xdr:from>
    <xdr:to>
      <xdr:col>15</xdr:col>
      <xdr:colOff>50800</xdr:colOff>
      <xdr:row>56</xdr:row>
      <xdr:rowOff>73017</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2019300" y="9561862"/>
          <a:ext cx="889000" cy="112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106280</xdr:rowOff>
    </xdr:from>
    <xdr:to>
      <xdr:col>15</xdr:col>
      <xdr:colOff>101600</xdr:colOff>
      <xdr:row>57</xdr:row>
      <xdr:rowOff>36430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2857500" y="970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27557</xdr:rowOff>
    </xdr:from>
    <xdr:ext cx="599010"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2608795" y="9800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132112</xdr:rowOff>
    </xdr:from>
    <xdr:to>
      <xdr:col>10</xdr:col>
      <xdr:colOff>114300</xdr:colOff>
      <xdr:row>57</xdr:row>
      <xdr:rowOff>3505</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1130300" y="9561862"/>
          <a:ext cx="889000" cy="21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76960</xdr:rowOff>
    </xdr:from>
    <xdr:to>
      <xdr:col>10</xdr:col>
      <xdr:colOff>165100</xdr:colOff>
      <xdr:row>57</xdr:row>
      <xdr:rowOff>7110</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1968500" y="967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169687</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1719795" y="9770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155642</xdr:rowOff>
    </xdr:from>
    <xdr:to>
      <xdr:col>6</xdr:col>
      <xdr:colOff>38100</xdr:colOff>
      <xdr:row>57</xdr:row>
      <xdr:rowOff>85792</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1079500" y="9756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76919</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830795" y="9849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47611</xdr:rowOff>
    </xdr:from>
    <xdr:to>
      <xdr:col>24</xdr:col>
      <xdr:colOff>114300</xdr:colOff>
      <xdr:row>56</xdr:row>
      <xdr:rowOff>149211</xdr:rowOff>
    </xdr:to>
    <xdr:sp macro="" textlink="">
      <xdr:nvSpPr>
        <xdr:cNvPr id="132" name="楕円 131">
          <a:extLst>
            <a:ext uri="{FF2B5EF4-FFF2-40B4-BE49-F238E27FC236}">
              <a16:creationId xmlns:a16="http://schemas.microsoft.com/office/drawing/2014/main" id="{00000000-0008-0000-0700-000084000000}"/>
            </a:ext>
          </a:extLst>
        </xdr:cNvPr>
        <xdr:cNvSpPr/>
      </xdr:nvSpPr>
      <xdr:spPr>
        <a:xfrm>
          <a:off x="4584700" y="9648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70488</xdr:rowOff>
    </xdr:from>
    <xdr:ext cx="599010" cy="259045"/>
    <xdr:sp macro="" textlink="">
      <xdr:nvSpPr>
        <xdr:cNvPr id="133" name="総務費該当値テキスト">
          <a:extLst>
            <a:ext uri="{FF2B5EF4-FFF2-40B4-BE49-F238E27FC236}">
              <a16:creationId xmlns:a16="http://schemas.microsoft.com/office/drawing/2014/main" id="{00000000-0008-0000-0700-000085000000}"/>
            </a:ext>
          </a:extLst>
        </xdr:cNvPr>
        <xdr:cNvSpPr txBox="1"/>
      </xdr:nvSpPr>
      <xdr:spPr>
        <a:xfrm>
          <a:off x="4686300" y="9500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472,246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136545</xdr:rowOff>
    </xdr:from>
    <xdr:to>
      <xdr:col>20</xdr:col>
      <xdr:colOff>38100</xdr:colOff>
      <xdr:row>56</xdr:row>
      <xdr:rowOff>66695</xdr:rowOff>
    </xdr:to>
    <xdr:sp macro="" textlink="">
      <xdr:nvSpPr>
        <xdr:cNvPr id="134" name="楕円 133">
          <a:extLst>
            <a:ext uri="{FF2B5EF4-FFF2-40B4-BE49-F238E27FC236}">
              <a16:creationId xmlns:a16="http://schemas.microsoft.com/office/drawing/2014/main" id="{00000000-0008-0000-0700-000086000000}"/>
            </a:ext>
          </a:extLst>
        </xdr:cNvPr>
        <xdr:cNvSpPr/>
      </xdr:nvSpPr>
      <xdr:spPr>
        <a:xfrm>
          <a:off x="3746500" y="9566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83222</xdr:rowOff>
    </xdr:from>
    <xdr:ext cx="59901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497795" y="9341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22217</xdr:rowOff>
    </xdr:from>
    <xdr:to>
      <xdr:col>15</xdr:col>
      <xdr:colOff>101600</xdr:colOff>
      <xdr:row>56</xdr:row>
      <xdr:rowOff>123817</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2857500" y="9623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140344</xdr:rowOff>
    </xdr:from>
    <xdr:ext cx="59901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2608795" y="9398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81312</xdr:rowOff>
    </xdr:from>
    <xdr:to>
      <xdr:col>10</xdr:col>
      <xdr:colOff>165100</xdr:colOff>
      <xdr:row>56</xdr:row>
      <xdr:rowOff>11462</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1968500" y="9511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27989</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1719795" y="9286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124155</xdr:rowOff>
    </xdr:from>
    <xdr:to>
      <xdr:col>6</xdr:col>
      <xdr:colOff>38100</xdr:colOff>
      <xdr:row>57</xdr:row>
      <xdr:rowOff>54305</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1079500" y="9725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70832</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830795" y="9500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2" name="正方形/長方形 141">
          <a:extLst>
            <a:ext uri="{FF2B5EF4-FFF2-40B4-BE49-F238E27FC236}">
              <a16:creationId xmlns:a16="http://schemas.microsoft.com/office/drawing/2014/main" id="{00000000-0008-0000-0700-00008E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3" name="正方形/長方形 142">
          <a:extLst>
            <a:ext uri="{FF2B5EF4-FFF2-40B4-BE49-F238E27FC236}">
              <a16:creationId xmlns:a16="http://schemas.microsoft.com/office/drawing/2014/main" id="{00000000-0008-0000-0700-00008F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223,402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0" name="テキスト ボックス 149">
          <a:extLst>
            <a:ext uri="{FF2B5EF4-FFF2-40B4-BE49-F238E27FC236}">
              <a16:creationId xmlns:a16="http://schemas.microsoft.com/office/drawing/2014/main" id="{00000000-0008-0000-0700-000096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1" name="直線コネクタ 150">
          <a:extLst>
            <a:ext uri="{FF2B5EF4-FFF2-40B4-BE49-F238E27FC236}">
              <a16:creationId xmlns:a16="http://schemas.microsoft.com/office/drawing/2014/main" id="{00000000-0008-0000-0700-000097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2" name="直線コネクタ 151">
          <a:extLst>
            <a:ext uri="{FF2B5EF4-FFF2-40B4-BE49-F238E27FC236}">
              <a16:creationId xmlns:a16="http://schemas.microsoft.com/office/drawing/2014/main" id="{00000000-0008-0000-0700-000098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民生費グラフ枠">
          <a:extLst>
            <a:ext uri="{FF2B5EF4-FFF2-40B4-BE49-F238E27FC236}">
              <a16:creationId xmlns:a16="http://schemas.microsoft.com/office/drawing/2014/main" id="{00000000-0008-0000-07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37543</xdr:rowOff>
    </xdr:from>
    <xdr:to>
      <xdr:col>24</xdr:col>
      <xdr:colOff>62865</xdr:colOff>
      <xdr:row>77</xdr:row>
      <xdr:rowOff>124182</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flipV="1">
          <a:off x="4633595" y="12210493"/>
          <a:ext cx="1270" cy="1115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128009</xdr:rowOff>
    </xdr:from>
    <xdr:ext cx="599010" cy="259045"/>
    <xdr:sp macro="" textlink="">
      <xdr:nvSpPr>
        <xdr:cNvPr id="166" name="民生費最小値テキスト">
          <a:extLst>
            <a:ext uri="{FF2B5EF4-FFF2-40B4-BE49-F238E27FC236}">
              <a16:creationId xmlns:a16="http://schemas.microsoft.com/office/drawing/2014/main" id="{00000000-0008-0000-0700-0000A6000000}"/>
            </a:ext>
          </a:extLst>
        </xdr:cNvPr>
        <xdr:cNvSpPr txBox="1"/>
      </xdr:nvSpPr>
      <xdr:spPr>
        <a:xfrm>
          <a:off x="4686300" y="13329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124182</xdr:rowOff>
    </xdr:from>
    <xdr:to>
      <xdr:col>24</xdr:col>
      <xdr:colOff>152400</xdr:colOff>
      <xdr:row>77</xdr:row>
      <xdr:rowOff>124182</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4546600" y="13325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155670</xdr:rowOff>
    </xdr:from>
    <xdr:ext cx="599010" cy="259045"/>
    <xdr:sp macro="" textlink="">
      <xdr:nvSpPr>
        <xdr:cNvPr id="168" name="民生費最大値テキスト">
          <a:extLst>
            <a:ext uri="{FF2B5EF4-FFF2-40B4-BE49-F238E27FC236}">
              <a16:creationId xmlns:a16="http://schemas.microsoft.com/office/drawing/2014/main" id="{00000000-0008-0000-0700-0000A8000000}"/>
            </a:ext>
          </a:extLst>
        </xdr:cNvPr>
        <xdr:cNvSpPr txBox="1"/>
      </xdr:nvSpPr>
      <xdr:spPr>
        <a:xfrm>
          <a:off x="4686300" y="11985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723,626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37543</xdr:rowOff>
    </xdr:from>
    <xdr:to>
      <xdr:col>24</xdr:col>
      <xdr:colOff>152400</xdr:colOff>
      <xdr:row>71</xdr:row>
      <xdr:rowOff>37543</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4546600" y="12210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8913</xdr:rowOff>
    </xdr:from>
    <xdr:to>
      <xdr:col>24</xdr:col>
      <xdr:colOff>63500</xdr:colOff>
      <xdr:row>76</xdr:row>
      <xdr:rowOff>65639</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flipV="1">
          <a:off x="3797300" y="13039113"/>
          <a:ext cx="838200" cy="56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137876</xdr:rowOff>
    </xdr:from>
    <xdr:ext cx="599010" cy="259045"/>
    <xdr:sp macro="" textlink="">
      <xdr:nvSpPr>
        <xdr:cNvPr id="171" name="民生費平均値テキスト">
          <a:extLst>
            <a:ext uri="{FF2B5EF4-FFF2-40B4-BE49-F238E27FC236}">
              <a16:creationId xmlns:a16="http://schemas.microsoft.com/office/drawing/2014/main" id="{00000000-0008-0000-0700-0000AB000000}"/>
            </a:ext>
          </a:extLst>
        </xdr:cNvPr>
        <xdr:cNvSpPr txBox="1"/>
      </xdr:nvSpPr>
      <xdr:spPr>
        <a:xfrm>
          <a:off x="4686300" y="129966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159449</xdr:rowOff>
    </xdr:from>
    <xdr:to>
      <xdr:col>24</xdr:col>
      <xdr:colOff>114300</xdr:colOff>
      <xdr:row>76</xdr:row>
      <xdr:rowOff>89599</xdr:rowOff>
    </xdr:to>
    <xdr:sp macro="" textlink="">
      <xdr:nvSpPr>
        <xdr:cNvPr id="172" name="フローチャート: 判断 171">
          <a:extLst>
            <a:ext uri="{FF2B5EF4-FFF2-40B4-BE49-F238E27FC236}">
              <a16:creationId xmlns:a16="http://schemas.microsoft.com/office/drawing/2014/main" id="{00000000-0008-0000-0700-0000AC000000}"/>
            </a:ext>
          </a:extLst>
        </xdr:cNvPr>
        <xdr:cNvSpPr/>
      </xdr:nvSpPr>
      <xdr:spPr>
        <a:xfrm>
          <a:off x="4584700" y="13018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32530</xdr:rowOff>
    </xdr:from>
    <xdr:to>
      <xdr:col>19</xdr:col>
      <xdr:colOff>177800</xdr:colOff>
      <xdr:row>76</xdr:row>
      <xdr:rowOff>65639</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2908300" y="13062730"/>
          <a:ext cx="889000" cy="33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27898</xdr:rowOff>
    </xdr:from>
    <xdr:to>
      <xdr:col>20</xdr:col>
      <xdr:colOff>38100</xdr:colOff>
      <xdr:row>76</xdr:row>
      <xdr:rowOff>129498</xdr:rowOff>
    </xdr:to>
    <xdr:sp macro="" textlink="">
      <xdr:nvSpPr>
        <xdr:cNvPr id="174" name="フローチャート: 判断 173">
          <a:extLst>
            <a:ext uri="{FF2B5EF4-FFF2-40B4-BE49-F238E27FC236}">
              <a16:creationId xmlns:a16="http://schemas.microsoft.com/office/drawing/2014/main" id="{00000000-0008-0000-0700-0000AE000000}"/>
            </a:ext>
          </a:extLst>
        </xdr:cNvPr>
        <xdr:cNvSpPr/>
      </xdr:nvSpPr>
      <xdr:spPr>
        <a:xfrm>
          <a:off x="3746500" y="13058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120625</xdr:rowOff>
    </xdr:from>
    <xdr:ext cx="599010" cy="259045"/>
    <xdr:sp macro="" textlink="">
      <xdr:nvSpPr>
        <xdr:cNvPr id="175" name="テキスト ボックス 174">
          <a:extLst>
            <a:ext uri="{FF2B5EF4-FFF2-40B4-BE49-F238E27FC236}">
              <a16:creationId xmlns:a16="http://schemas.microsoft.com/office/drawing/2014/main" id="{00000000-0008-0000-0700-0000AF000000}"/>
            </a:ext>
          </a:extLst>
        </xdr:cNvPr>
        <xdr:cNvSpPr txBox="1"/>
      </xdr:nvSpPr>
      <xdr:spPr>
        <a:xfrm>
          <a:off x="3497795" y="13150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32530</xdr:rowOff>
    </xdr:from>
    <xdr:to>
      <xdr:col>15</xdr:col>
      <xdr:colOff>50800</xdr:colOff>
      <xdr:row>76</xdr:row>
      <xdr:rowOff>53167</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2019300" y="13062730"/>
          <a:ext cx="889000" cy="20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17928</xdr:rowOff>
    </xdr:from>
    <xdr:to>
      <xdr:col>15</xdr:col>
      <xdr:colOff>101600</xdr:colOff>
      <xdr:row>76</xdr:row>
      <xdr:rowOff>119528</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2857500" y="1304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110655</xdr:rowOff>
    </xdr:from>
    <xdr:ext cx="599010" cy="259045"/>
    <xdr:sp macro="" textlink="">
      <xdr:nvSpPr>
        <xdr:cNvPr id="178" name="テキスト ボックス 177">
          <a:extLst>
            <a:ext uri="{FF2B5EF4-FFF2-40B4-BE49-F238E27FC236}">
              <a16:creationId xmlns:a16="http://schemas.microsoft.com/office/drawing/2014/main" id="{00000000-0008-0000-0700-0000B2000000}"/>
            </a:ext>
          </a:extLst>
        </xdr:cNvPr>
        <xdr:cNvSpPr txBox="1"/>
      </xdr:nvSpPr>
      <xdr:spPr>
        <a:xfrm>
          <a:off x="2608795" y="13140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53167</xdr:rowOff>
    </xdr:from>
    <xdr:to>
      <xdr:col>10</xdr:col>
      <xdr:colOff>114300</xdr:colOff>
      <xdr:row>76</xdr:row>
      <xdr:rowOff>108595</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1130300" y="13083367"/>
          <a:ext cx="889000" cy="55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59427</xdr:rowOff>
    </xdr:from>
    <xdr:to>
      <xdr:col>10</xdr:col>
      <xdr:colOff>165100</xdr:colOff>
      <xdr:row>76</xdr:row>
      <xdr:rowOff>161027</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1968500" y="13089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152154</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1719795" y="13182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92946</xdr:rowOff>
    </xdr:from>
    <xdr:to>
      <xdr:col>6</xdr:col>
      <xdr:colOff>38100</xdr:colOff>
      <xdr:row>77</xdr:row>
      <xdr:rowOff>23096</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1079500" y="13123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14223</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830795" y="13215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129562</xdr:rowOff>
    </xdr:from>
    <xdr:to>
      <xdr:col>24</xdr:col>
      <xdr:colOff>114300</xdr:colOff>
      <xdr:row>76</xdr:row>
      <xdr:rowOff>59711</xdr:rowOff>
    </xdr:to>
    <xdr:sp macro="" textlink="">
      <xdr:nvSpPr>
        <xdr:cNvPr id="189" name="楕円 188">
          <a:extLst>
            <a:ext uri="{FF2B5EF4-FFF2-40B4-BE49-F238E27FC236}">
              <a16:creationId xmlns:a16="http://schemas.microsoft.com/office/drawing/2014/main" id="{00000000-0008-0000-0700-0000BD000000}"/>
            </a:ext>
          </a:extLst>
        </xdr:cNvPr>
        <xdr:cNvSpPr/>
      </xdr:nvSpPr>
      <xdr:spPr>
        <a:xfrm>
          <a:off x="4584700" y="1298831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152439</xdr:rowOff>
    </xdr:from>
    <xdr:ext cx="599010" cy="259045"/>
    <xdr:sp macro="" textlink="">
      <xdr:nvSpPr>
        <xdr:cNvPr id="190" name="民生費該当値テキスト">
          <a:extLst>
            <a:ext uri="{FF2B5EF4-FFF2-40B4-BE49-F238E27FC236}">
              <a16:creationId xmlns:a16="http://schemas.microsoft.com/office/drawing/2014/main" id="{00000000-0008-0000-0700-0000BE000000}"/>
            </a:ext>
          </a:extLst>
        </xdr:cNvPr>
        <xdr:cNvSpPr txBox="1"/>
      </xdr:nvSpPr>
      <xdr:spPr>
        <a:xfrm>
          <a:off x="4686300" y="12839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288,655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14839</xdr:rowOff>
    </xdr:from>
    <xdr:to>
      <xdr:col>20</xdr:col>
      <xdr:colOff>38100</xdr:colOff>
      <xdr:row>76</xdr:row>
      <xdr:rowOff>116439</xdr:rowOff>
    </xdr:to>
    <xdr:sp macro="" textlink="">
      <xdr:nvSpPr>
        <xdr:cNvPr id="191" name="楕円 190">
          <a:extLst>
            <a:ext uri="{FF2B5EF4-FFF2-40B4-BE49-F238E27FC236}">
              <a16:creationId xmlns:a16="http://schemas.microsoft.com/office/drawing/2014/main" id="{00000000-0008-0000-0700-0000BF000000}"/>
            </a:ext>
          </a:extLst>
        </xdr:cNvPr>
        <xdr:cNvSpPr/>
      </xdr:nvSpPr>
      <xdr:spPr>
        <a:xfrm>
          <a:off x="3746500" y="13045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132966</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497795" y="12820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153180</xdr:rowOff>
    </xdr:from>
    <xdr:to>
      <xdr:col>15</xdr:col>
      <xdr:colOff>101600</xdr:colOff>
      <xdr:row>76</xdr:row>
      <xdr:rowOff>83330</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2857500" y="1301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99858</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608795" y="12787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2367</xdr:rowOff>
    </xdr:from>
    <xdr:to>
      <xdr:col>10</xdr:col>
      <xdr:colOff>165100</xdr:colOff>
      <xdr:row>76</xdr:row>
      <xdr:rowOff>103967</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1968500" y="13032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120494</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1719795" y="12807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57795</xdr:rowOff>
    </xdr:from>
    <xdr:to>
      <xdr:col>6</xdr:col>
      <xdr:colOff>38100</xdr:colOff>
      <xdr:row>76</xdr:row>
      <xdr:rowOff>159395</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1079500" y="13087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4472</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830795" y="12863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7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7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7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09" name="直線コネクタ 208">
          <a:extLst>
            <a:ext uri="{FF2B5EF4-FFF2-40B4-BE49-F238E27FC236}">
              <a16:creationId xmlns:a16="http://schemas.microsoft.com/office/drawing/2014/main" id="{00000000-0008-0000-0700-0000D1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0" name="テキスト ボックス 209">
          <a:extLst>
            <a:ext uri="{FF2B5EF4-FFF2-40B4-BE49-F238E27FC236}">
              <a16:creationId xmlns:a16="http://schemas.microsoft.com/office/drawing/2014/main" id="{00000000-0008-0000-0700-0000D2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衛生費グラフ枠">
          <a:extLst>
            <a:ext uri="{FF2B5EF4-FFF2-40B4-BE49-F238E27FC236}">
              <a16:creationId xmlns:a16="http://schemas.microsoft.com/office/drawing/2014/main" id="{00000000-0008-0000-0700-0000DD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161575</xdr:rowOff>
    </xdr:from>
    <xdr:to>
      <xdr:col>24</xdr:col>
      <xdr:colOff>62865</xdr:colOff>
      <xdr:row>98</xdr:row>
      <xdr:rowOff>138088</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flipV="1">
          <a:off x="4633595" y="15420625"/>
          <a:ext cx="1270" cy="1519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141915</xdr:rowOff>
    </xdr:from>
    <xdr:ext cx="534377" cy="259045"/>
    <xdr:sp macro="" textlink="">
      <xdr:nvSpPr>
        <xdr:cNvPr id="223" name="衛生費最小値テキスト">
          <a:extLst>
            <a:ext uri="{FF2B5EF4-FFF2-40B4-BE49-F238E27FC236}">
              <a16:creationId xmlns:a16="http://schemas.microsoft.com/office/drawing/2014/main" id="{00000000-0008-0000-0700-0000DF000000}"/>
            </a:ext>
          </a:extLst>
        </xdr:cNvPr>
        <xdr:cNvSpPr txBox="1"/>
      </xdr:nvSpPr>
      <xdr:spPr>
        <a:xfrm>
          <a:off x="4686300" y="16944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138088</xdr:rowOff>
    </xdr:from>
    <xdr:to>
      <xdr:col>24</xdr:col>
      <xdr:colOff>152400</xdr:colOff>
      <xdr:row>98</xdr:row>
      <xdr:rowOff>138088</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4546600" y="16940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108252</xdr:rowOff>
    </xdr:from>
    <xdr:ext cx="599010" cy="259045"/>
    <xdr:sp macro="" textlink="">
      <xdr:nvSpPr>
        <xdr:cNvPr id="225" name="衛生費最大値テキスト">
          <a:extLst>
            <a:ext uri="{FF2B5EF4-FFF2-40B4-BE49-F238E27FC236}">
              <a16:creationId xmlns:a16="http://schemas.microsoft.com/office/drawing/2014/main" id="{00000000-0008-0000-0700-0000E1000000}"/>
            </a:ext>
          </a:extLst>
        </xdr:cNvPr>
        <xdr:cNvSpPr txBox="1"/>
      </xdr:nvSpPr>
      <xdr:spPr>
        <a:xfrm>
          <a:off x="4686300" y="15195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838,517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161575</xdr:rowOff>
    </xdr:from>
    <xdr:to>
      <xdr:col>24</xdr:col>
      <xdr:colOff>152400</xdr:colOff>
      <xdr:row>89</xdr:row>
      <xdr:rowOff>161575</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5420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95272</xdr:rowOff>
    </xdr:from>
    <xdr:to>
      <xdr:col>24</xdr:col>
      <xdr:colOff>63500</xdr:colOff>
      <xdr:row>97</xdr:row>
      <xdr:rowOff>95338</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3797300" y="16725922"/>
          <a:ext cx="838200" cy="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32800</xdr:rowOff>
    </xdr:from>
    <xdr:ext cx="599010" cy="259045"/>
    <xdr:sp macro="" textlink="">
      <xdr:nvSpPr>
        <xdr:cNvPr id="228" name="衛生費平均値テキスト">
          <a:extLst>
            <a:ext uri="{FF2B5EF4-FFF2-40B4-BE49-F238E27FC236}">
              <a16:creationId xmlns:a16="http://schemas.microsoft.com/office/drawing/2014/main" id="{00000000-0008-0000-0700-0000E4000000}"/>
            </a:ext>
          </a:extLst>
        </xdr:cNvPr>
        <xdr:cNvSpPr txBox="1"/>
      </xdr:nvSpPr>
      <xdr:spPr>
        <a:xfrm>
          <a:off x="4686300" y="166634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54373</xdr:rowOff>
    </xdr:from>
    <xdr:to>
      <xdr:col>24</xdr:col>
      <xdr:colOff>114300</xdr:colOff>
      <xdr:row>97</xdr:row>
      <xdr:rowOff>155973</xdr:rowOff>
    </xdr:to>
    <xdr:sp macro="" textlink="">
      <xdr:nvSpPr>
        <xdr:cNvPr id="229" name="フローチャート: 判断 228">
          <a:extLst>
            <a:ext uri="{FF2B5EF4-FFF2-40B4-BE49-F238E27FC236}">
              <a16:creationId xmlns:a16="http://schemas.microsoft.com/office/drawing/2014/main" id="{00000000-0008-0000-0700-0000E5000000}"/>
            </a:ext>
          </a:extLst>
        </xdr:cNvPr>
        <xdr:cNvSpPr/>
      </xdr:nvSpPr>
      <xdr:spPr>
        <a:xfrm>
          <a:off x="4584700" y="16685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95272</xdr:rowOff>
    </xdr:from>
    <xdr:to>
      <xdr:col>19</xdr:col>
      <xdr:colOff>177800</xdr:colOff>
      <xdr:row>97</xdr:row>
      <xdr:rowOff>143089</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2908300" y="16725922"/>
          <a:ext cx="889000" cy="47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78777</xdr:rowOff>
    </xdr:from>
    <xdr:to>
      <xdr:col>20</xdr:col>
      <xdr:colOff>38100</xdr:colOff>
      <xdr:row>98</xdr:row>
      <xdr:rowOff>8927</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3746500" y="16709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98</xdr:row>
      <xdr:rowOff>54</xdr:rowOff>
    </xdr:from>
    <xdr:ext cx="599010"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3497795" y="16802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138725</xdr:rowOff>
    </xdr:from>
    <xdr:to>
      <xdr:col>15</xdr:col>
      <xdr:colOff>50800</xdr:colOff>
      <xdr:row>97</xdr:row>
      <xdr:rowOff>143089</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2019300" y="16769375"/>
          <a:ext cx="889000" cy="4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86278</xdr:rowOff>
    </xdr:from>
    <xdr:to>
      <xdr:col>15</xdr:col>
      <xdr:colOff>101600</xdr:colOff>
      <xdr:row>98</xdr:row>
      <xdr:rowOff>16428</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2857500" y="1671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32955</xdr:rowOff>
    </xdr:from>
    <xdr:ext cx="599010" cy="259045"/>
    <xdr:sp macro="" textlink="">
      <xdr:nvSpPr>
        <xdr:cNvPr id="235" name="テキスト ボックス 234">
          <a:extLst>
            <a:ext uri="{FF2B5EF4-FFF2-40B4-BE49-F238E27FC236}">
              <a16:creationId xmlns:a16="http://schemas.microsoft.com/office/drawing/2014/main" id="{00000000-0008-0000-0700-0000EB000000}"/>
            </a:ext>
          </a:extLst>
        </xdr:cNvPr>
        <xdr:cNvSpPr txBox="1"/>
      </xdr:nvSpPr>
      <xdr:spPr>
        <a:xfrm>
          <a:off x="2608795" y="16492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138725</xdr:rowOff>
    </xdr:from>
    <xdr:to>
      <xdr:col>10</xdr:col>
      <xdr:colOff>114300</xdr:colOff>
      <xdr:row>97</xdr:row>
      <xdr:rowOff>164993</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1130300" y="16769375"/>
          <a:ext cx="889000" cy="26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94886</xdr:rowOff>
    </xdr:from>
    <xdr:to>
      <xdr:col>10</xdr:col>
      <xdr:colOff>165100</xdr:colOff>
      <xdr:row>98</xdr:row>
      <xdr:rowOff>25036</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1968500" y="16725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98</xdr:row>
      <xdr:rowOff>16163</xdr:rowOff>
    </xdr:from>
    <xdr:ext cx="599010"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1719795" y="16818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121571</xdr:rowOff>
    </xdr:from>
    <xdr:to>
      <xdr:col>6</xdr:col>
      <xdr:colOff>38100</xdr:colOff>
      <xdr:row>98</xdr:row>
      <xdr:rowOff>51721</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079500" y="16752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98</xdr:row>
      <xdr:rowOff>42848</xdr:rowOff>
    </xdr:from>
    <xdr:ext cx="599010"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830795" y="16844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44538</xdr:rowOff>
    </xdr:from>
    <xdr:to>
      <xdr:col>24</xdr:col>
      <xdr:colOff>114300</xdr:colOff>
      <xdr:row>97</xdr:row>
      <xdr:rowOff>146138</xdr:rowOff>
    </xdr:to>
    <xdr:sp macro="" textlink="">
      <xdr:nvSpPr>
        <xdr:cNvPr id="246" name="楕円 245">
          <a:extLst>
            <a:ext uri="{FF2B5EF4-FFF2-40B4-BE49-F238E27FC236}">
              <a16:creationId xmlns:a16="http://schemas.microsoft.com/office/drawing/2014/main" id="{00000000-0008-0000-0700-0000F6000000}"/>
            </a:ext>
          </a:extLst>
        </xdr:cNvPr>
        <xdr:cNvSpPr/>
      </xdr:nvSpPr>
      <xdr:spPr>
        <a:xfrm>
          <a:off x="4584700" y="16675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67415</xdr:rowOff>
    </xdr:from>
    <xdr:ext cx="599010" cy="259045"/>
    <xdr:sp macro="" textlink="">
      <xdr:nvSpPr>
        <xdr:cNvPr id="247" name="衛生費該当値テキスト">
          <a:extLst>
            <a:ext uri="{FF2B5EF4-FFF2-40B4-BE49-F238E27FC236}">
              <a16:creationId xmlns:a16="http://schemas.microsoft.com/office/drawing/2014/main" id="{00000000-0008-0000-0700-0000F7000000}"/>
            </a:ext>
          </a:extLst>
        </xdr:cNvPr>
        <xdr:cNvSpPr txBox="1"/>
      </xdr:nvSpPr>
      <xdr:spPr>
        <a:xfrm>
          <a:off x="4686300" y="16526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44472</xdr:rowOff>
    </xdr:from>
    <xdr:to>
      <xdr:col>20</xdr:col>
      <xdr:colOff>38100</xdr:colOff>
      <xdr:row>97</xdr:row>
      <xdr:rowOff>146072</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3746500" y="16675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162599</xdr:rowOff>
    </xdr:from>
    <xdr:ext cx="59901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497795" y="16450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92289</xdr:rowOff>
    </xdr:from>
    <xdr:to>
      <xdr:col>15</xdr:col>
      <xdr:colOff>101600</xdr:colOff>
      <xdr:row>98</xdr:row>
      <xdr:rowOff>22439</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2857500" y="16722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98</xdr:row>
      <xdr:rowOff>13566</xdr:rowOff>
    </xdr:from>
    <xdr:ext cx="59901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608795" y="16815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87925</xdr:rowOff>
    </xdr:from>
    <xdr:to>
      <xdr:col>10</xdr:col>
      <xdr:colOff>165100</xdr:colOff>
      <xdr:row>98</xdr:row>
      <xdr:rowOff>18075</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1968500" y="1671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34602</xdr:rowOff>
    </xdr:from>
    <xdr:ext cx="59901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719795" y="16493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114193</xdr:rowOff>
    </xdr:from>
    <xdr:to>
      <xdr:col>6</xdr:col>
      <xdr:colOff>38100</xdr:colOff>
      <xdr:row>98</xdr:row>
      <xdr:rowOff>44343</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079500" y="16744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60870</xdr:rowOff>
    </xdr:from>
    <xdr:ext cx="59901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830795" y="16520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a:extLst>
            <a:ext uri="{FF2B5EF4-FFF2-40B4-BE49-F238E27FC236}">
              <a16:creationId xmlns:a16="http://schemas.microsoft.com/office/drawing/2014/main" id="{00000000-0008-0000-0700-000000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a:extLst>
            <a:ext uri="{FF2B5EF4-FFF2-40B4-BE49-F238E27FC236}">
              <a16:creationId xmlns:a16="http://schemas.microsoft.com/office/drawing/2014/main" id="{00000000-0008-0000-0700-000001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a:extLst>
            <a:ext uri="{FF2B5EF4-FFF2-40B4-BE49-F238E27FC236}">
              <a16:creationId xmlns:a16="http://schemas.microsoft.com/office/drawing/2014/main" id="{00000000-0008-0000-0700-000009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6" name="直線コネクタ 265">
          <a:extLst>
            <a:ext uri="{FF2B5EF4-FFF2-40B4-BE49-F238E27FC236}">
              <a16:creationId xmlns:a16="http://schemas.microsoft.com/office/drawing/2014/main" id="{00000000-0008-0000-0700-00000A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21970</xdr:rowOff>
    </xdr:from>
    <xdr:ext cx="53129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a:extLst>
            <a:ext uri="{FF2B5EF4-FFF2-40B4-BE49-F238E27FC236}">
              <a16:creationId xmlns:a16="http://schemas.microsoft.com/office/drawing/2014/main" id="{00000000-0008-0000-07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43797</xdr:rowOff>
    </xdr:from>
    <xdr:to>
      <xdr:col>54</xdr:col>
      <xdr:colOff>189865</xdr:colOff>
      <xdr:row>39</xdr:row>
      <xdr:rowOff>98878</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flipV="1">
          <a:off x="10475595" y="5358747"/>
          <a:ext cx="1270" cy="14266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2" name="労働費最小値テキスト">
          <a:extLst>
            <a:ext uri="{FF2B5EF4-FFF2-40B4-BE49-F238E27FC236}">
              <a16:creationId xmlns:a16="http://schemas.microsoft.com/office/drawing/2014/main" id="{00000000-0008-0000-0700-00001A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161924</xdr:rowOff>
    </xdr:from>
    <xdr:ext cx="534377" cy="259045"/>
    <xdr:sp macro="" textlink="">
      <xdr:nvSpPr>
        <xdr:cNvPr id="284" name="労働費最大値テキスト">
          <a:extLst>
            <a:ext uri="{FF2B5EF4-FFF2-40B4-BE49-F238E27FC236}">
              <a16:creationId xmlns:a16="http://schemas.microsoft.com/office/drawing/2014/main" id="{00000000-0008-0000-0700-00001C010000}"/>
            </a:ext>
          </a:extLst>
        </xdr:cNvPr>
        <xdr:cNvSpPr txBox="1"/>
      </xdr:nvSpPr>
      <xdr:spPr>
        <a:xfrm>
          <a:off x="10528300" y="5133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13,106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43797</xdr:rowOff>
    </xdr:from>
    <xdr:to>
      <xdr:col>55</xdr:col>
      <xdr:colOff>88900</xdr:colOff>
      <xdr:row>31</xdr:row>
      <xdr:rowOff>43797</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5358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94524</xdr:rowOff>
    </xdr:from>
    <xdr:to>
      <xdr:col>55</xdr:col>
      <xdr:colOff>0</xdr:colOff>
      <xdr:row>39</xdr:row>
      <xdr:rowOff>94633</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9639300" y="6781074"/>
          <a:ext cx="838200" cy="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169797</xdr:rowOff>
    </xdr:from>
    <xdr:ext cx="378565" cy="259045"/>
    <xdr:sp macro="" textlink="">
      <xdr:nvSpPr>
        <xdr:cNvPr id="287" name="労働費平均値テキスト">
          <a:extLst>
            <a:ext uri="{FF2B5EF4-FFF2-40B4-BE49-F238E27FC236}">
              <a16:creationId xmlns:a16="http://schemas.microsoft.com/office/drawing/2014/main" id="{00000000-0008-0000-0700-00001F010000}"/>
            </a:ext>
          </a:extLst>
        </xdr:cNvPr>
        <xdr:cNvSpPr txBox="1"/>
      </xdr:nvSpPr>
      <xdr:spPr>
        <a:xfrm>
          <a:off x="10528300" y="651344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146920</xdr:rowOff>
    </xdr:from>
    <xdr:to>
      <xdr:col>55</xdr:col>
      <xdr:colOff>50800</xdr:colOff>
      <xdr:row>39</xdr:row>
      <xdr:rowOff>77070</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10426700" y="666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94633</xdr:rowOff>
    </xdr:from>
    <xdr:to>
      <xdr:col>50</xdr:col>
      <xdr:colOff>114300</xdr:colOff>
      <xdr:row>39</xdr:row>
      <xdr:rowOff>94742</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8750300" y="6781183"/>
          <a:ext cx="889000" cy="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148880</xdr:rowOff>
    </xdr:from>
    <xdr:to>
      <xdr:col>50</xdr:col>
      <xdr:colOff>165100</xdr:colOff>
      <xdr:row>39</xdr:row>
      <xdr:rowOff>79030</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9588500" y="666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95557</xdr:rowOff>
    </xdr:from>
    <xdr:ext cx="378565"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9450017" y="64392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94742</xdr:rowOff>
    </xdr:from>
    <xdr:to>
      <xdr:col>45</xdr:col>
      <xdr:colOff>177800</xdr:colOff>
      <xdr:row>39</xdr:row>
      <xdr:rowOff>94742</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7861300" y="67812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142676</xdr:rowOff>
    </xdr:from>
    <xdr:to>
      <xdr:col>46</xdr:col>
      <xdr:colOff>38100</xdr:colOff>
      <xdr:row>39</xdr:row>
      <xdr:rowOff>72826</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8699500" y="6657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89352</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8561017" y="64330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94742</xdr:rowOff>
    </xdr:from>
    <xdr:to>
      <xdr:col>41</xdr:col>
      <xdr:colOff>50800</xdr:colOff>
      <xdr:row>39</xdr:row>
      <xdr:rowOff>94851</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6972300" y="6781292"/>
          <a:ext cx="889000" cy="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139954</xdr:rowOff>
    </xdr:from>
    <xdr:to>
      <xdr:col>41</xdr:col>
      <xdr:colOff>101600</xdr:colOff>
      <xdr:row>39</xdr:row>
      <xdr:rowOff>70104</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7810500" y="6655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86631</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7672017" y="64302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158133</xdr:rowOff>
    </xdr:from>
    <xdr:to>
      <xdr:col>36</xdr:col>
      <xdr:colOff>165100</xdr:colOff>
      <xdr:row>39</xdr:row>
      <xdr:rowOff>88283</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6921500" y="667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104810</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6783017" y="64484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43724</xdr:rowOff>
    </xdr:from>
    <xdr:to>
      <xdr:col>55</xdr:col>
      <xdr:colOff>50800</xdr:colOff>
      <xdr:row>39</xdr:row>
      <xdr:rowOff>145324</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10426700" y="6730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130101</xdr:rowOff>
    </xdr:from>
    <xdr:ext cx="313932" cy="259045"/>
    <xdr:sp macro="" textlink="">
      <xdr:nvSpPr>
        <xdr:cNvPr id="306" name="労働費該当値テキスト">
          <a:extLst>
            <a:ext uri="{FF2B5EF4-FFF2-40B4-BE49-F238E27FC236}">
              <a16:creationId xmlns:a16="http://schemas.microsoft.com/office/drawing/2014/main" id="{00000000-0008-0000-0700-000032010000}"/>
            </a:ext>
          </a:extLst>
        </xdr:cNvPr>
        <xdr:cNvSpPr txBox="1"/>
      </xdr:nvSpPr>
      <xdr:spPr>
        <a:xfrm>
          <a:off x="10528300" y="664520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43833</xdr:rowOff>
    </xdr:from>
    <xdr:to>
      <xdr:col>50</xdr:col>
      <xdr:colOff>165100</xdr:colOff>
      <xdr:row>39</xdr:row>
      <xdr:rowOff>145433</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9588500" y="6730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136560</xdr:rowOff>
    </xdr:from>
    <xdr:ext cx="313932"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82333" y="68231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43942</xdr:rowOff>
    </xdr:from>
    <xdr:to>
      <xdr:col>46</xdr:col>
      <xdr:colOff>38100</xdr:colOff>
      <xdr:row>39</xdr:row>
      <xdr:rowOff>145542</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8699500" y="6730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136669</xdr:rowOff>
    </xdr:from>
    <xdr:ext cx="313932"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93333" y="682321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43942</xdr:rowOff>
    </xdr:from>
    <xdr:to>
      <xdr:col>41</xdr:col>
      <xdr:colOff>101600</xdr:colOff>
      <xdr:row>39</xdr:row>
      <xdr:rowOff>145542</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7810500" y="6730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136669</xdr:rowOff>
    </xdr:from>
    <xdr:ext cx="313932"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704333" y="682321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44051</xdr:rowOff>
    </xdr:from>
    <xdr:to>
      <xdr:col>36</xdr:col>
      <xdr:colOff>165100</xdr:colOff>
      <xdr:row>39</xdr:row>
      <xdr:rowOff>145651</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6921500" y="6730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136778</xdr:rowOff>
    </xdr:from>
    <xdr:ext cx="313932"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815333" y="682332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50</xdr:row>
      <xdr:rowOff>111777</xdr:rowOff>
    </xdr:from>
    <xdr:ext cx="685572"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5918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a:extLst>
            <a:ext uri="{FF2B5EF4-FFF2-40B4-BE49-F238E27FC236}">
              <a16:creationId xmlns:a16="http://schemas.microsoft.com/office/drawing/2014/main" id="{00000000-0008-0000-0700-00004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17438</xdr:rowOff>
    </xdr:from>
    <xdr:to>
      <xdr:col>54</xdr:col>
      <xdr:colOff>189865</xdr:colOff>
      <xdr:row>58</xdr:row>
      <xdr:rowOff>12659</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flipV="1">
          <a:off x="10475595" y="8761388"/>
          <a:ext cx="1270" cy="1195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16486</xdr:rowOff>
    </xdr:from>
    <xdr:ext cx="534377" cy="259045"/>
    <xdr:sp macro="" textlink="">
      <xdr:nvSpPr>
        <xdr:cNvPr id="335" name="農林水産業費最小値テキスト">
          <a:extLst>
            <a:ext uri="{FF2B5EF4-FFF2-40B4-BE49-F238E27FC236}">
              <a16:creationId xmlns:a16="http://schemas.microsoft.com/office/drawing/2014/main" id="{00000000-0008-0000-0700-00004F010000}"/>
            </a:ext>
          </a:extLst>
        </xdr:cNvPr>
        <xdr:cNvSpPr txBox="1"/>
      </xdr:nvSpPr>
      <xdr:spPr>
        <a:xfrm>
          <a:off x="10528300" y="9960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12659</xdr:rowOff>
    </xdr:from>
    <xdr:to>
      <xdr:col>55</xdr:col>
      <xdr:colOff>88900</xdr:colOff>
      <xdr:row>58</xdr:row>
      <xdr:rowOff>12659</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10388600" y="9956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135565</xdr:rowOff>
    </xdr:from>
    <xdr:ext cx="690189" cy="259045"/>
    <xdr:sp macro="" textlink="">
      <xdr:nvSpPr>
        <xdr:cNvPr id="337" name="農林水産業費最大値テキスト">
          <a:extLst>
            <a:ext uri="{FF2B5EF4-FFF2-40B4-BE49-F238E27FC236}">
              <a16:creationId xmlns:a16="http://schemas.microsoft.com/office/drawing/2014/main" id="{00000000-0008-0000-0700-000051010000}"/>
            </a:ext>
          </a:extLst>
        </xdr:cNvPr>
        <xdr:cNvSpPr txBox="1"/>
      </xdr:nvSpPr>
      <xdr:spPr>
        <a:xfrm>
          <a:off x="10528300" y="853661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2,113,931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17438</xdr:rowOff>
    </xdr:from>
    <xdr:to>
      <xdr:col>55</xdr:col>
      <xdr:colOff>88900</xdr:colOff>
      <xdr:row>51</xdr:row>
      <xdr:rowOff>17438</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10388600" y="8761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99043</xdr:rowOff>
    </xdr:from>
    <xdr:to>
      <xdr:col>55</xdr:col>
      <xdr:colOff>0</xdr:colOff>
      <xdr:row>57</xdr:row>
      <xdr:rowOff>104815</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flipV="1">
          <a:off x="9639300" y="9871693"/>
          <a:ext cx="838200" cy="5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64551</xdr:rowOff>
    </xdr:from>
    <xdr:ext cx="599010" cy="259045"/>
    <xdr:sp macro="" textlink="">
      <xdr:nvSpPr>
        <xdr:cNvPr id="340" name="農林水産業費平均値テキスト">
          <a:extLst>
            <a:ext uri="{FF2B5EF4-FFF2-40B4-BE49-F238E27FC236}">
              <a16:creationId xmlns:a16="http://schemas.microsoft.com/office/drawing/2014/main" id="{00000000-0008-0000-0700-000054010000}"/>
            </a:ext>
          </a:extLst>
        </xdr:cNvPr>
        <xdr:cNvSpPr txBox="1"/>
      </xdr:nvSpPr>
      <xdr:spPr>
        <a:xfrm>
          <a:off x="10528300" y="96657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41674</xdr:rowOff>
    </xdr:from>
    <xdr:to>
      <xdr:col>55</xdr:col>
      <xdr:colOff>50800</xdr:colOff>
      <xdr:row>57</xdr:row>
      <xdr:rowOff>143274</xdr:rowOff>
    </xdr:to>
    <xdr:sp macro="" textlink="">
      <xdr:nvSpPr>
        <xdr:cNvPr id="341" name="フローチャート: 判断 340">
          <a:extLst>
            <a:ext uri="{FF2B5EF4-FFF2-40B4-BE49-F238E27FC236}">
              <a16:creationId xmlns:a16="http://schemas.microsoft.com/office/drawing/2014/main" id="{00000000-0008-0000-0700-000055010000}"/>
            </a:ext>
          </a:extLst>
        </xdr:cNvPr>
        <xdr:cNvSpPr/>
      </xdr:nvSpPr>
      <xdr:spPr>
        <a:xfrm>
          <a:off x="10426700" y="9814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97124</xdr:rowOff>
    </xdr:from>
    <xdr:to>
      <xdr:col>50</xdr:col>
      <xdr:colOff>114300</xdr:colOff>
      <xdr:row>57</xdr:row>
      <xdr:rowOff>104815</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8750300" y="9869774"/>
          <a:ext cx="889000" cy="7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37322</xdr:rowOff>
    </xdr:from>
    <xdr:to>
      <xdr:col>50</xdr:col>
      <xdr:colOff>165100</xdr:colOff>
      <xdr:row>57</xdr:row>
      <xdr:rowOff>138922</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9588500" y="98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155449</xdr:rowOff>
    </xdr:from>
    <xdr:ext cx="599010"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9339795" y="9585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90715</xdr:rowOff>
    </xdr:from>
    <xdr:to>
      <xdr:col>45</xdr:col>
      <xdr:colOff>177800</xdr:colOff>
      <xdr:row>57</xdr:row>
      <xdr:rowOff>97124</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7861300" y="9863365"/>
          <a:ext cx="889000" cy="6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49384</xdr:rowOff>
    </xdr:from>
    <xdr:to>
      <xdr:col>46</xdr:col>
      <xdr:colOff>38100</xdr:colOff>
      <xdr:row>57</xdr:row>
      <xdr:rowOff>150984</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8699500" y="9822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142111</xdr:rowOff>
    </xdr:from>
    <xdr:ext cx="599010"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8450795" y="9914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90715</xdr:rowOff>
    </xdr:from>
    <xdr:to>
      <xdr:col>41</xdr:col>
      <xdr:colOff>50800</xdr:colOff>
      <xdr:row>57</xdr:row>
      <xdr:rowOff>114416</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6972300" y="9863365"/>
          <a:ext cx="889000" cy="23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54616</xdr:rowOff>
    </xdr:from>
    <xdr:to>
      <xdr:col>41</xdr:col>
      <xdr:colOff>101600</xdr:colOff>
      <xdr:row>57</xdr:row>
      <xdr:rowOff>156216</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7810500" y="9827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147343</xdr:rowOff>
    </xdr:from>
    <xdr:ext cx="599010"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7561795" y="9919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56108</xdr:rowOff>
    </xdr:from>
    <xdr:to>
      <xdr:col>36</xdr:col>
      <xdr:colOff>165100</xdr:colOff>
      <xdr:row>57</xdr:row>
      <xdr:rowOff>157708</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6921500" y="9828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2785</xdr:rowOff>
    </xdr:from>
    <xdr:ext cx="599010"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6672795" y="9603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48243</xdr:rowOff>
    </xdr:from>
    <xdr:to>
      <xdr:col>55</xdr:col>
      <xdr:colOff>50800</xdr:colOff>
      <xdr:row>57</xdr:row>
      <xdr:rowOff>149843</xdr:rowOff>
    </xdr:to>
    <xdr:sp macro="" textlink="">
      <xdr:nvSpPr>
        <xdr:cNvPr id="358" name="楕円 357">
          <a:extLst>
            <a:ext uri="{FF2B5EF4-FFF2-40B4-BE49-F238E27FC236}">
              <a16:creationId xmlns:a16="http://schemas.microsoft.com/office/drawing/2014/main" id="{00000000-0008-0000-0700-000066010000}"/>
            </a:ext>
          </a:extLst>
        </xdr:cNvPr>
        <xdr:cNvSpPr/>
      </xdr:nvSpPr>
      <xdr:spPr>
        <a:xfrm>
          <a:off x="10426700" y="9820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20101</xdr:rowOff>
    </xdr:from>
    <xdr:ext cx="599010" cy="259045"/>
    <xdr:sp macro="" textlink="">
      <xdr:nvSpPr>
        <xdr:cNvPr id="359" name="農林水産業費該当値テキスト">
          <a:extLst>
            <a:ext uri="{FF2B5EF4-FFF2-40B4-BE49-F238E27FC236}">
              <a16:creationId xmlns:a16="http://schemas.microsoft.com/office/drawing/2014/main" id="{00000000-0008-0000-0700-000067010000}"/>
            </a:ext>
          </a:extLst>
        </xdr:cNvPr>
        <xdr:cNvSpPr txBox="1"/>
      </xdr:nvSpPr>
      <xdr:spPr>
        <a:xfrm>
          <a:off x="10528300" y="9792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54015</xdr:rowOff>
    </xdr:from>
    <xdr:to>
      <xdr:col>50</xdr:col>
      <xdr:colOff>165100</xdr:colOff>
      <xdr:row>57</xdr:row>
      <xdr:rowOff>155615</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9588500" y="9826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146742</xdr:rowOff>
    </xdr:from>
    <xdr:ext cx="59901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339795" y="9919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46324</xdr:rowOff>
    </xdr:from>
    <xdr:to>
      <xdr:col>46</xdr:col>
      <xdr:colOff>38100</xdr:colOff>
      <xdr:row>57</xdr:row>
      <xdr:rowOff>147924</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8699500" y="9818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164451</xdr:rowOff>
    </xdr:from>
    <xdr:ext cx="59901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450795" y="9594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39915</xdr:rowOff>
    </xdr:from>
    <xdr:to>
      <xdr:col>41</xdr:col>
      <xdr:colOff>101600</xdr:colOff>
      <xdr:row>57</xdr:row>
      <xdr:rowOff>141515</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7810500" y="9812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158042</xdr:rowOff>
    </xdr:from>
    <xdr:ext cx="59901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561795" y="9587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63616</xdr:rowOff>
    </xdr:from>
    <xdr:to>
      <xdr:col>36</xdr:col>
      <xdr:colOff>165100</xdr:colOff>
      <xdr:row>57</xdr:row>
      <xdr:rowOff>165216</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6921500" y="9836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156343</xdr:rowOff>
    </xdr:from>
    <xdr:ext cx="59901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672795" y="9928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a:extLst>
            <a:ext uri="{FF2B5EF4-FFF2-40B4-BE49-F238E27FC236}">
              <a16:creationId xmlns:a16="http://schemas.microsoft.com/office/drawing/2014/main" id="{00000000-0008-0000-0700-00007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a:extLst>
            <a:ext uri="{FF2B5EF4-FFF2-40B4-BE49-F238E27FC236}">
              <a16:creationId xmlns:a16="http://schemas.microsoft.com/office/drawing/2014/main" id="{00000000-0008-0000-0700-00007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a:extLst>
            <a:ext uri="{FF2B5EF4-FFF2-40B4-BE49-F238E27FC236}">
              <a16:creationId xmlns:a16="http://schemas.microsoft.com/office/drawing/2014/main" id="{00000000-0008-0000-0700-00007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8" name="直線コネクタ 377">
          <a:extLst>
            <a:ext uri="{FF2B5EF4-FFF2-40B4-BE49-F238E27FC236}">
              <a16:creationId xmlns:a16="http://schemas.microsoft.com/office/drawing/2014/main" id="{00000000-0008-0000-0700-00007A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商工費グラフ枠">
          <a:extLst>
            <a:ext uri="{FF2B5EF4-FFF2-40B4-BE49-F238E27FC236}">
              <a16:creationId xmlns:a16="http://schemas.microsoft.com/office/drawing/2014/main" id="{00000000-0008-0000-0700-00008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2212</xdr:rowOff>
    </xdr:from>
    <xdr:to>
      <xdr:col>54</xdr:col>
      <xdr:colOff>189865</xdr:colOff>
      <xdr:row>79</xdr:row>
      <xdr:rowOff>41170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flipV="1">
          <a:off x="10475595" y="12003712"/>
          <a:ext cx="1270" cy="1582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44997</xdr:rowOff>
    </xdr:from>
    <xdr:ext cx="378565" cy="259045"/>
    <xdr:sp macro="" textlink="">
      <xdr:nvSpPr>
        <xdr:cNvPr id="392" name="商工費最小値テキスト">
          <a:extLst>
            <a:ext uri="{FF2B5EF4-FFF2-40B4-BE49-F238E27FC236}">
              <a16:creationId xmlns:a16="http://schemas.microsoft.com/office/drawing/2014/main" id="{00000000-0008-0000-0700-000088010000}"/>
            </a:ext>
          </a:extLst>
        </xdr:cNvPr>
        <xdr:cNvSpPr txBox="1"/>
      </xdr:nvSpPr>
      <xdr:spPr>
        <a:xfrm>
          <a:off x="10528300" y="135895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41170</xdr:rowOff>
    </xdr:from>
    <xdr:to>
      <xdr:col>55</xdr:col>
      <xdr:colOff>88900</xdr:colOff>
      <xdr:row>79</xdr:row>
      <xdr:rowOff>41170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10388600" y="13585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120339</xdr:rowOff>
    </xdr:from>
    <xdr:ext cx="599010" cy="259045"/>
    <xdr:sp macro="" textlink="">
      <xdr:nvSpPr>
        <xdr:cNvPr id="394" name="商工費最大値テキスト">
          <a:extLst>
            <a:ext uri="{FF2B5EF4-FFF2-40B4-BE49-F238E27FC236}">
              <a16:creationId xmlns:a16="http://schemas.microsoft.com/office/drawing/2014/main" id="{00000000-0008-0000-0700-00008A010000}"/>
            </a:ext>
          </a:extLst>
        </xdr:cNvPr>
        <xdr:cNvSpPr txBox="1"/>
      </xdr:nvSpPr>
      <xdr:spPr>
        <a:xfrm>
          <a:off x="10528300" y="11778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416,086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2212</xdr:rowOff>
    </xdr:from>
    <xdr:to>
      <xdr:col>55</xdr:col>
      <xdr:colOff>88900</xdr:colOff>
      <xdr:row>70</xdr:row>
      <xdr:rowOff>2212</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200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168382</xdr:rowOff>
    </xdr:from>
    <xdr:to>
      <xdr:col>55</xdr:col>
      <xdr:colOff>0</xdr:colOff>
      <xdr:row>75</xdr:row>
      <xdr:rowOff>77322</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9639300" y="12855682"/>
          <a:ext cx="838200" cy="80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49362</xdr:rowOff>
    </xdr:from>
    <xdr:ext cx="534377" cy="259045"/>
    <xdr:sp macro="" textlink="">
      <xdr:nvSpPr>
        <xdr:cNvPr id="397" name="商工費平均値テキスト">
          <a:extLst>
            <a:ext uri="{FF2B5EF4-FFF2-40B4-BE49-F238E27FC236}">
              <a16:creationId xmlns:a16="http://schemas.microsoft.com/office/drawing/2014/main" id="{00000000-0008-0000-0700-00008D010000}"/>
            </a:ext>
          </a:extLst>
        </xdr:cNvPr>
        <xdr:cNvSpPr txBox="1"/>
      </xdr:nvSpPr>
      <xdr:spPr>
        <a:xfrm>
          <a:off x="10528300" y="132510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70935</xdr:rowOff>
    </xdr:from>
    <xdr:to>
      <xdr:col>55</xdr:col>
      <xdr:colOff>50800</xdr:colOff>
      <xdr:row>78</xdr:row>
      <xdr:rowOff>1085</xdr:rowOff>
    </xdr:to>
    <xdr:sp macro="" textlink="">
      <xdr:nvSpPr>
        <xdr:cNvPr id="398" name="フローチャート: 判断 397">
          <a:extLst>
            <a:ext uri="{FF2B5EF4-FFF2-40B4-BE49-F238E27FC236}">
              <a16:creationId xmlns:a16="http://schemas.microsoft.com/office/drawing/2014/main" id="{00000000-0008-0000-0700-00008E010000}"/>
            </a:ext>
          </a:extLst>
        </xdr:cNvPr>
        <xdr:cNvSpPr/>
      </xdr:nvSpPr>
      <xdr:spPr>
        <a:xfrm>
          <a:off x="10426700" y="13272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168382</xdr:rowOff>
    </xdr:from>
    <xdr:to>
      <xdr:col>50</xdr:col>
      <xdr:colOff>114300</xdr:colOff>
      <xdr:row>76</xdr:row>
      <xdr:rowOff>86254</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8750300" y="12855682"/>
          <a:ext cx="889000" cy="260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60981</xdr:rowOff>
    </xdr:from>
    <xdr:to>
      <xdr:col>50</xdr:col>
      <xdr:colOff>165100</xdr:colOff>
      <xdr:row>77</xdr:row>
      <xdr:rowOff>162581</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9588500" y="13262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153708</xdr:rowOff>
    </xdr:from>
    <xdr:ext cx="534377"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9372111" y="13355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75494</xdr:rowOff>
    </xdr:from>
    <xdr:to>
      <xdr:col>45</xdr:col>
      <xdr:colOff>177800</xdr:colOff>
      <xdr:row>76</xdr:row>
      <xdr:rowOff>86254</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7861300" y="12934244"/>
          <a:ext cx="889000" cy="182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92580</xdr:rowOff>
    </xdr:from>
    <xdr:to>
      <xdr:col>46</xdr:col>
      <xdr:colOff>38100</xdr:colOff>
      <xdr:row>78</xdr:row>
      <xdr:rowOff>22730</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8699500" y="13294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13857</xdr:rowOff>
    </xdr:from>
    <xdr:ext cx="534377"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8483111" y="13386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75494</xdr:rowOff>
    </xdr:from>
    <xdr:to>
      <xdr:col>41</xdr:col>
      <xdr:colOff>50800</xdr:colOff>
      <xdr:row>76</xdr:row>
      <xdr:rowOff>315</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6972300" y="12934244"/>
          <a:ext cx="889000" cy="96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80018</xdr:rowOff>
    </xdr:from>
    <xdr:to>
      <xdr:col>41</xdr:col>
      <xdr:colOff>101600</xdr:colOff>
      <xdr:row>78</xdr:row>
      <xdr:rowOff>10168</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7810500" y="1328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1295</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7594111" y="13374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136857</xdr:rowOff>
    </xdr:from>
    <xdr:to>
      <xdr:col>36</xdr:col>
      <xdr:colOff>165100</xdr:colOff>
      <xdr:row>78</xdr:row>
      <xdr:rowOff>67007</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6921500" y="1333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58134</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6705111" y="13431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26522</xdr:rowOff>
    </xdr:from>
    <xdr:to>
      <xdr:col>55</xdr:col>
      <xdr:colOff>50800</xdr:colOff>
      <xdr:row>75</xdr:row>
      <xdr:rowOff>128122</xdr:rowOff>
    </xdr:to>
    <xdr:sp macro="" textlink="">
      <xdr:nvSpPr>
        <xdr:cNvPr id="415" name="楕円 414">
          <a:extLst>
            <a:ext uri="{FF2B5EF4-FFF2-40B4-BE49-F238E27FC236}">
              <a16:creationId xmlns:a16="http://schemas.microsoft.com/office/drawing/2014/main" id="{00000000-0008-0000-0700-00009F010000}"/>
            </a:ext>
          </a:extLst>
        </xdr:cNvPr>
        <xdr:cNvSpPr/>
      </xdr:nvSpPr>
      <xdr:spPr>
        <a:xfrm>
          <a:off x="10426700" y="1288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49399</xdr:rowOff>
    </xdr:from>
    <xdr:ext cx="599010" cy="259045"/>
    <xdr:sp macro="" textlink="">
      <xdr:nvSpPr>
        <xdr:cNvPr id="416" name="商工費該当値テキスト">
          <a:extLst>
            <a:ext uri="{FF2B5EF4-FFF2-40B4-BE49-F238E27FC236}">
              <a16:creationId xmlns:a16="http://schemas.microsoft.com/office/drawing/2014/main" id="{00000000-0008-0000-0700-0000A0010000}"/>
            </a:ext>
          </a:extLst>
        </xdr:cNvPr>
        <xdr:cNvSpPr txBox="1"/>
      </xdr:nvSpPr>
      <xdr:spPr>
        <a:xfrm>
          <a:off x="10528300" y="12736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117582</xdr:rowOff>
    </xdr:from>
    <xdr:to>
      <xdr:col>50</xdr:col>
      <xdr:colOff>165100</xdr:colOff>
      <xdr:row>75</xdr:row>
      <xdr:rowOff>47732</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9588500" y="12804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73</xdr:row>
      <xdr:rowOff>64259</xdr:rowOff>
    </xdr:from>
    <xdr:ext cx="59901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339795" y="12580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35454</xdr:rowOff>
    </xdr:from>
    <xdr:to>
      <xdr:col>46</xdr:col>
      <xdr:colOff>38100</xdr:colOff>
      <xdr:row>76</xdr:row>
      <xdr:rowOff>137054</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8699500" y="13065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74</xdr:row>
      <xdr:rowOff>153581</xdr:rowOff>
    </xdr:from>
    <xdr:ext cx="59901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450795" y="12840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24694</xdr:rowOff>
    </xdr:from>
    <xdr:to>
      <xdr:col>41</xdr:col>
      <xdr:colOff>101600</xdr:colOff>
      <xdr:row>75</xdr:row>
      <xdr:rowOff>126294</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7810500" y="12883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73</xdr:row>
      <xdr:rowOff>142821</xdr:rowOff>
    </xdr:from>
    <xdr:ext cx="59901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561795" y="12658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120965</xdr:rowOff>
    </xdr:from>
    <xdr:to>
      <xdr:col>36</xdr:col>
      <xdr:colOff>165100</xdr:colOff>
      <xdr:row>76</xdr:row>
      <xdr:rowOff>51115</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6921500" y="12979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74</xdr:row>
      <xdr:rowOff>67642</xdr:rowOff>
    </xdr:from>
    <xdr:ext cx="59901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672795" y="12754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a:extLst>
            <a:ext uri="{FF2B5EF4-FFF2-40B4-BE49-F238E27FC236}">
              <a16:creationId xmlns:a16="http://schemas.microsoft.com/office/drawing/2014/main" id="{00000000-0008-0000-0700-0000A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6" name="正方形/長方形 425">
          <a:extLst>
            <a:ext uri="{FF2B5EF4-FFF2-40B4-BE49-F238E27FC236}">
              <a16:creationId xmlns:a16="http://schemas.microsoft.com/office/drawing/2014/main" id="{00000000-0008-0000-0700-0000A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a:extLst>
            <a:ext uri="{FF2B5EF4-FFF2-40B4-BE49-F238E27FC236}">
              <a16:creationId xmlns:a16="http://schemas.microsoft.com/office/drawing/2014/main" id="{00000000-0008-0000-0700-0000B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5" name="直線コネクタ 434">
          <a:extLst>
            <a:ext uri="{FF2B5EF4-FFF2-40B4-BE49-F238E27FC236}">
              <a16:creationId xmlns:a16="http://schemas.microsoft.com/office/drawing/2014/main" id="{00000000-0008-0000-0700-0000B3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a:extLst>
            <a:ext uri="{FF2B5EF4-FFF2-40B4-BE49-F238E27FC236}">
              <a16:creationId xmlns:a16="http://schemas.microsoft.com/office/drawing/2014/main" id="{00000000-0008-0000-07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135167</xdr:rowOff>
    </xdr:from>
    <xdr:to>
      <xdr:col>54</xdr:col>
      <xdr:colOff>189865</xdr:colOff>
      <xdr:row>99</xdr:row>
      <xdr:rowOff>34223</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flipV="1">
          <a:off x="10475595" y="15565667"/>
          <a:ext cx="1270" cy="1442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38050</xdr:rowOff>
    </xdr:from>
    <xdr:ext cx="534377" cy="259045"/>
    <xdr:sp macro="" textlink="">
      <xdr:nvSpPr>
        <xdr:cNvPr id="451" name="土木費最小値テキスト">
          <a:extLst>
            <a:ext uri="{FF2B5EF4-FFF2-40B4-BE49-F238E27FC236}">
              <a16:creationId xmlns:a16="http://schemas.microsoft.com/office/drawing/2014/main" id="{00000000-0008-0000-0700-0000C3010000}"/>
            </a:ext>
          </a:extLst>
        </xdr:cNvPr>
        <xdr:cNvSpPr txBox="1"/>
      </xdr:nvSpPr>
      <xdr:spPr>
        <a:xfrm>
          <a:off x="10528300" y="17011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34223</xdr:rowOff>
    </xdr:from>
    <xdr:to>
      <xdr:col>55</xdr:col>
      <xdr:colOff>88900</xdr:colOff>
      <xdr:row>99</xdr:row>
      <xdr:rowOff>34223</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7007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81844</xdr:rowOff>
    </xdr:from>
    <xdr:ext cx="599010" cy="259045"/>
    <xdr:sp macro="" textlink="">
      <xdr:nvSpPr>
        <xdr:cNvPr id="453" name="土木費最大値テキスト">
          <a:extLst>
            <a:ext uri="{FF2B5EF4-FFF2-40B4-BE49-F238E27FC236}">
              <a16:creationId xmlns:a16="http://schemas.microsoft.com/office/drawing/2014/main" id="{00000000-0008-0000-0700-0000C5010000}"/>
            </a:ext>
          </a:extLst>
        </xdr:cNvPr>
        <xdr:cNvSpPr txBox="1"/>
      </xdr:nvSpPr>
      <xdr:spPr>
        <a:xfrm>
          <a:off x="10528300" y="15340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922,776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135167</xdr:rowOff>
    </xdr:from>
    <xdr:to>
      <xdr:col>55</xdr:col>
      <xdr:colOff>88900</xdr:colOff>
      <xdr:row>90</xdr:row>
      <xdr:rowOff>135167</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5565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75394</xdr:rowOff>
    </xdr:from>
    <xdr:to>
      <xdr:col>55</xdr:col>
      <xdr:colOff>0</xdr:colOff>
      <xdr:row>98</xdr:row>
      <xdr:rowOff>13484</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9639300" y="16706044"/>
          <a:ext cx="838200" cy="10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82886</xdr:rowOff>
    </xdr:from>
    <xdr:ext cx="599010" cy="259045"/>
    <xdr:sp macro="" textlink="">
      <xdr:nvSpPr>
        <xdr:cNvPr id="456" name="土木費平均値テキスト">
          <a:extLst>
            <a:ext uri="{FF2B5EF4-FFF2-40B4-BE49-F238E27FC236}">
              <a16:creationId xmlns:a16="http://schemas.microsoft.com/office/drawing/2014/main" id="{00000000-0008-0000-0700-0000C8010000}"/>
            </a:ext>
          </a:extLst>
        </xdr:cNvPr>
        <xdr:cNvSpPr txBox="1"/>
      </xdr:nvSpPr>
      <xdr:spPr>
        <a:xfrm>
          <a:off x="10528300" y="167135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104459</xdr:rowOff>
    </xdr:from>
    <xdr:to>
      <xdr:col>55</xdr:col>
      <xdr:colOff>50800</xdr:colOff>
      <xdr:row>98</xdr:row>
      <xdr:rowOff>34609</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10426700" y="16735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13484</xdr:rowOff>
    </xdr:from>
    <xdr:to>
      <xdr:col>50</xdr:col>
      <xdr:colOff>114300</xdr:colOff>
      <xdr:row>98</xdr:row>
      <xdr:rowOff>25214</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8750300" y="16815584"/>
          <a:ext cx="889000" cy="11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115833</xdr:rowOff>
    </xdr:from>
    <xdr:to>
      <xdr:col>50</xdr:col>
      <xdr:colOff>165100</xdr:colOff>
      <xdr:row>98</xdr:row>
      <xdr:rowOff>45983</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9588500" y="16746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62510</xdr:rowOff>
    </xdr:from>
    <xdr:ext cx="599010"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9339795" y="16521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25214</xdr:rowOff>
    </xdr:from>
    <xdr:to>
      <xdr:col>45</xdr:col>
      <xdr:colOff>177800</xdr:colOff>
      <xdr:row>98</xdr:row>
      <xdr:rowOff>61633</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7861300" y="16827314"/>
          <a:ext cx="889000" cy="36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129211</xdr:rowOff>
    </xdr:from>
    <xdr:to>
      <xdr:col>46</xdr:col>
      <xdr:colOff>38100</xdr:colOff>
      <xdr:row>98</xdr:row>
      <xdr:rowOff>59361</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8699500" y="16759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75888</xdr:rowOff>
    </xdr:from>
    <xdr:ext cx="599010"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8450795" y="16535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61633</xdr:rowOff>
    </xdr:from>
    <xdr:to>
      <xdr:col>41</xdr:col>
      <xdr:colOff>50800</xdr:colOff>
      <xdr:row>98</xdr:row>
      <xdr:rowOff>88764</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6972300" y="16863733"/>
          <a:ext cx="889000" cy="27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138088</xdr:rowOff>
    </xdr:from>
    <xdr:to>
      <xdr:col>41</xdr:col>
      <xdr:colOff>101600</xdr:colOff>
      <xdr:row>98</xdr:row>
      <xdr:rowOff>68238</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7810500" y="16768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84765</xdr:rowOff>
    </xdr:from>
    <xdr:ext cx="59901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7561795" y="165439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151096</xdr:rowOff>
    </xdr:from>
    <xdr:to>
      <xdr:col>36</xdr:col>
      <xdr:colOff>165100</xdr:colOff>
      <xdr:row>98</xdr:row>
      <xdr:rowOff>81246</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6921500" y="16781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97773</xdr:rowOff>
    </xdr:from>
    <xdr:ext cx="59901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6672795" y="16556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24594</xdr:rowOff>
    </xdr:from>
    <xdr:to>
      <xdr:col>55</xdr:col>
      <xdr:colOff>50800</xdr:colOff>
      <xdr:row>97</xdr:row>
      <xdr:rowOff>126194</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10426700" y="1665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47471</xdr:rowOff>
    </xdr:from>
    <xdr:ext cx="599010" cy="259045"/>
    <xdr:sp macro="" textlink="">
      <xdr:nvSpPr>
        <xdr:cNvPr id="475" name="土木費該当値テキスト">
          <a:extLst>
            <a:ext uri="{FF2B5EF4-FFF2-40B4-BE49-F238E27FC236}">
              <a16:creationId xmlns:a16="http://schemas.microsoft.com/office/drawing/2014/main" id="{00000000-0008-0000-0700-0000DB010000}"/>
            </a:ext>
          </a:extLst>
        </xdr:cNvPr>
        <xdr:cNvSpPr txBox="1"/>
      </xdr:nvSpPr>
      <xdr:spPr>
        <a:xfrm>
          <a:off x="10528300" y="16506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134134</xdr:rowOff>
    </xdr:from>
    <xdr:to>
      <xdr:col>50</xdr:col>
      <xdr:colOff>165100</xdr:colOff>
      <xdr:row>98</xdr:row>
      <xdr:rowOff>64284</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9588500" y="16764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55411</xdr:rowOff>
    </xdr:from>
    <xdr:ext cx="59901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339795" y="16857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145864</xdr:rowOff>
    </xdr:from>
    <xdr:to>
      <xdr:col>46</xdr:col>
      <xdr:colOff>38100</xdr:colOff>
      <xdr:row>98</xdr:row>
      <xdr:rowOff>76014</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8699500" y="16776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67141</xdr:rowOff>
    </xdr:from>
    <xdr:ext cx="59901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450795" y="16869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10833</xdr:rowOff>
    </xdr:from>
    <xdr:to>
      <xdr:col>41</xdr:col>
      <xdr:colOff>101600</xdr:colOff>
      <xdr:row>98</xdr:row>
      <xdr:rowOff>112433</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7810500" y="16812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103560</xdr:rowOff>
    </xdr:from>
    <xdr:ext cx="59901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61795" y="16905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37964</xdr:rowOff>
    </xdr:from>
    <xdr:to>
      <xdr:col>36</xdr:col>
      <xdr:colOff>165100</xdr:colOff>
      <xdr:row>98</xdr:row>
      <xdr:rowOff>139564</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6921500" y="16840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130691</xdr:rowOff>
    </xdr:from>
    <xdr:ext cx="59901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672795" y="16932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消防費グラフ枠">
          <a:extLst>
            <a:ext uri="{FF2B5EF4-FFF2-40B4-BE49-F238E27FC236}">
              <a16:creationId xmlns:a16="http://schemas.microsoft.com/office/drawing/2014/main" id="{00000000-0008-0000-0700-0000F8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148195</xdr:rowOff>
    </xdr:from>
    <xdr:to>
      <xdr:col>85</xdr:col>
      <xdr:colOff>126364</xdr:colOff>
      <xdr:row>38</xdr:row>
      <xdr:rowOff>102488</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flipV="1">
          <a:off x="16317595" y="5291695"/>
          <a:ext cx="1269" cy="1325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106315</xdr:rowOff>
    </xdr:from>
    <xdr:ext cx="469744" cy="259045"/>
    <xdr:sp macro="" textlink="">
      <xdr:nvSpPr>
        <xdr:cNvPr id="506" name="消防費最小値テキスト">
          <a:extLst>
            <a:ext uri="{FF2B5EF4-FFF2-40B4-BE49-F238E27FC236}">
              <a16:creationId xmlns:a16="http://schemas.microsoft.com/office/drawing/2014/main" id="{00000000-0008-0000-0700-0000FA010000}"/>
            </a:ext>
          </a:extLst>
        </xdr:cNvPr>
        <xdr:cNvSpPr txBox="1"/>
      </xdr:nvSpPr>
      <xdr:spPr>
        <a:xfrm>
          <a:off x="16370300" y="6621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102488</xdr:rowOff>
    </xdr:from>
    <xdr:to>
      <xdr:col>86</xdr:col>
      <xdr:colOff>25400</xdr:colOff>
      <xdr:row>38</xdr:row>
      <xdr:rowOff>102488</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6230600" y="6617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94872</xdr:rowOff>
    </xdr:from>
    <xdr:ext cx="599010" cy="259045"/>
    <xdr:sp macro="" textlink="">
      <xdr:nvSpPr>
        <xdr:cNvPr id="508" name="消防費最大値テキスト">
          <a:extLst>
            <a:ext uri="{FF2B5EF4-FFF2-40B4-BE49-F238E27FC236}">
              <a16:creationId xmlns:a16="http://schemas.microsoft.com/office/drawing/2014/main" id="{00000000-0008-0000-0700-0000FC010000}"/>
            </a:ext>
          </a:extLst>
        </xdr:cNvPr>
        <xdr:cNvSpPr txBox="1"/>
      </xdr:nvSpPr>
      <xdr:spPr>
        <a:xfrm>
          <a:off x="16370300" y="5066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298,142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148195</xdr:rowOff>
    </xdr:from>
    <xdr:to>
      <xdr:col>86</xdr:col>
      <xdr:colOff>25400</xdr:colOff>
      <xdr:row>30</xdr:row>
      <xdr:rowOff>148195</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6230600" y="5291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105323</xdr:rowOff>
    </xdr:from>
    <xdr:to>
      <xdr:col>85</xdr:col>
      <xdr:colOff>127000</xdr:colOff>
      <xdr:row>37</xdr:row>
      <xdr:rowOff>46980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5481300" y="6277523"/>
          <a:ext cx="838200" cy="113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139615</xdr:rowOff>
    </xdr:from>
    <xdr:ext cx="534377" cy="259045"/>
    <xdr:sp macro="" textlink="">
      <xdr:nvSpPr>
        <xdr:cNvPr id="511" name="消防費平均値テキスト">
          <a:extLst>
            <a:ext uri="{FF2B5EF4-FFF2-40B4-BE49-F238E27FC236}">
              <a16:creationId xmlns:a16="http://schemas.microsoft.com/office/drawing/2014/main" id="{00000000-0008-0000-0700-0000FF010000}"/>
            </a:ext>
          </a:extLst>
        </xdr:cNvPr>
        <xdr:cNvSpPr txBox="1"/>
      </xdr:nvSpPr>
      <xdr:spPr>
        <a:xfrm>
          <a:off x="16370300" y="63118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161188</xdr:rowOff>
    </xdr:from>
    <xdr:to>
      <xdr:col>85</xdr:col>
      <xdr:colOff>177800</xdr:colOff>
      <xdr:row>37</xdr:row>
      <xdr:rowOff>91338</xdr:rowOff>
    </xdr:to>
    <xdr:sp macro="" textlink="">
      <xdr:nvSpPr>
        <xdr:cNvPr id="512" name="フローチャート: 判断 511">
          <a:extLst>
            <a:ext uri="{FF2B5EF4-FFF2-40B4-BE49-F238E27FC236}">
              <a16:creationId xmlns:a16="http://schemas.microsoft.com/office/drawing/2014/main" id="{00000000-0008-0000-0700-000000020000}"/>
            </a:ext>
          </a:extLst>
        </xdr:cNvPr>
        <xdr:cNvSpPr/>
      </xdr:nvSpPr>
      <xdr:spPr>
        <a:xfrm>
          <a:off x="16268700" y="633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46980</xdr:rowOff>
    </xdr:from>
    <xdr:to>
      <xdr:col>81</xdr:col>
      <xdr:colOff>50800</xdr:colOff>
      <xdr:row>37</xdr:row>
      <xdr:rowOff>62977</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4592300" y="6390630"/>
          <a:ext cx="889000" cy="15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167913</xdr:rowOff>
    </xdr:from>
    <xdr:to>
      <xdr:col>81</xdr:col>
      <xdr:colOff>101600</xdr:colOff>
      <xdr:row>37</xdr:row>
      <xdr:rowOff>98063</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5430500" y="634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89190</xdr:rowOff>
    </xdr:from>
    <xdr:ext cx="534377"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5214111" y="6432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62977</xdr:rowOff>
    </xdr:from>
    <xdr:to>
      <xdr:col>76</xdr:col>
      <xdr:colOff>114300</xdr:colOff>
      <xdr:row>37</xdr:row>
      <xdr:rowOff>63288</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3703300" y="6406627"/>
          <a:ext cx="889000" cy="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20</xdr:rowOff>
    </xdr:from>
    <xdr:to>
      <xdr:col>76</xdr:col>
      <xdr:colOff>165100</xdr:colOff>
      <xdr:row>37</xdr:row>
      <xdr:rowOff>101620</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4541500" y="6343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118147</xdr:rowOff>
    </xdr:from>
    <xdr:ext cx="534377"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4325111" y="6118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57148</xdr:rowOff>
    </xdr:from>
    <xdr:to>
      <xdr:col>71</xdr:col>
      <xdr:colOff>177800</xdr:colOff>
      <xdr:row>37</xdr:row>
      <xdr:rowOff>63288</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2814300" y="6400798"/>
          <a:ext cx="889000" cy="6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111929</xdr:rowOff>
    </xdr:from>
    <xdr:to>
      <xdr:col>72</xdr:col>
      <xdr:colOff>38100</xdr:colOff>
      <xdr:row>37</xdr:row>
      <xdr:rowOff>42079</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3652500" y="6284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58606</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3436111" y="6059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17924</xdr:rowOff>
    </xdr:from>
    <xdr:to>
      <xdr:col>67</xdr:col>
      <xdr:colOff>101600</xdr:colOff>
      <xdr:row>37</xdr:row>
      <xdr:rowOff>119524</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2763500" y="6361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110651</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2547111" y="6454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54523</xdr:rowOff>
    </xdr:from>
    <xdr:to>
      <xdr:col>85</xdr:col>
      <xdr:colOff>177800</xdr:colOff>
      <xdr:row>36</xdr:row>
      <xdr:rowOff>156123</xdr:rowOff>
    </xdr:to>
    <xdr:sp macro="" textlink="">
      <xdr:nvSpPr>
        <xdr:cNvPr id="529" name="楕円 528">
          <a:extLst>
            <a:ext uri="{FF2B5EF4-FFF2-40B4-BE49-F238E27FC236}">
              <a16:creationId xmlns:a16="http://schemas.microsoft.com/office/drawing/2014/main" id="{00000000-0008-0000-0700-000011020000}"/>
            </a:ext>
          </a:extLst>
        </xdr:cNvPr>
        <xdr:cNvSpPr/>
      </xdr:nvSpPr>
      <xdr:spPr>
        <a:xfrm>
          <a:off x="16268700" y="6226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77400</xdr:rowOff>
    </xdr:from>
    <xdr:ext cx="534377" cy="259045"/>
    <xdr:sp macro="" textlink="">
      <xdr:nvSpPr>
        <xdr:cNvPr id="530" name="消防費該当値テキスト">
          <a:extLst>
            <a:ext uri="{FF2B5EF4-FFF2-40B4-BE49-F238E27FC236}">
              <a16:creationId xmlns:a16="http://schemas.microsoft.com/office/drawing/2014/main" id="{00000000-0008-0000-0700-000012020000}"/>
            </a:ext>
          </a:extLst>
        </xdr:cNvPr>
        <xdr:cNvSpPr txBox="1"/>
      </xdr:nvSpPr>
      <xdr:spPr>
        <a:xfrm>
          <a:off x="16370300" y="6078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167630</xdr:rowOff>
    </xdr:from>
    <xdr:to>
      <xdr:col>81</xdr:col>
      <xdr:colOff>101600</xdr:colOff>
      <xdr:row>37</xdr:row>
      <xdr:rowOff>97780</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5430500" y="6339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114307</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14111" y="6115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12177</xdr:rowOff>
    </xdr:from>
    <xdr:to>
      <xdr:col>76</xdr:col>
      <xdr:colOff>165100</xdr:colOff>
      <xdr:row>37</xdr:row>
      <xdr:rowOff>113777</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4541500" y="6355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104904</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325111" y="6448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12488</xdr:rowOff>
    </xdr:from>
    <xdr:to>
      <xdr:col>72</xdr:col>
      <xdr:colOff>38100</xdr:colOff>
      <xdr:row>37</xdr:row>
      <xdr:rowOff>114088</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3652500" y="6356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105215</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436111" y="6448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6348</xdr:rowOff>
    </xdr:from>
    <xdr:to>
      <xdr:col>67</xdr:col>
      <xdr:colOff>101600</xdr:colOff>
      <xdr:row>37</xdr:row>
      <xdr:rowOff>107948</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2763500" y="6349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124475</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547111" y="6125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a:extLst>
            <a:ext uri="{FF2B5EF4-FFF2-40B4-BE49-F238E27FC236}">
              <a16:creationId xmlns:a16="http://schemas.microsoft.com/office/drawing/2014/main" id="{00000000-0008-0000-0700-00001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a:extLst>
            <a:ext uri="{FF2B5EF4-FFF2-40B4-BE49-F238E27FC236}">
              <a16:creationId xmlns:a16="http://schemas.microsoft.com/office/drawing/2014/main" id="{00000000-0008-0000-0700-00002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49" name="直線コネクタ 548">
          <a:extLst>
            <a:ext uri="{FF2B5EF4-FFF2-40B4-BE49-F238E27FC236}">
              <a16:creationId xmlns:a16="http://schemas.microsoft.com/office/drawing/2014/main" id="{00000000-0008-0000-0700-000025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教育費グラフ枠">
          <a:extLst>
            <a:ext uri="{FF2B5EF4-FFF2-40B4-BE49-F238E27FC236}">
              <a16:creationId xmlns:a16="http://schemas.microsoft.com/office/drawing/2014/main" id="{00000000-0008-0000-0700-00003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108595</xdr:rowOff>
    </xdr:from>
    <xdr:to>
      <xdr:col>85</xdr:col>
      <xdr:colOff>126364</xdr:colOff>
      <xdr:row>58</xdr:row>
      <xdr:rowOff>111990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flipV="1">
          <a:off x="16317595" y="8681095"/>
          <a:ext cx="1269" cy="1374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115817</xdr:rowOff>
    </xdr:from>
    <xdr:ext cx="534377" cy="259045"/>
    <xdr:sp macro="" textlink="">
      <xdr:nvSpPr>
        <xdr:cNvPr id="563" name="教育費最小値テキスト">
          <a:extLst>
            <a:ext uri="{FF2B5EF4-FFF2-40B4-BE49-F238E27FC236}">
              <a16:creationId xmlns:a16="http://schemas.microsoft.com/office/drawing/2014/main" id="{00000000-0008-0000-0700-000033020000}"/>
            </a:ext>
          </a:extLst>
        </xdr:cNvPr>
        <xdr:cNvSpPr txBox="1"/>
      </xdr:nvSpPr>
      <xdr:spPr>
        <a:xfrm>
          <a:off x="16370300" y="10059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111990</xdr:rowOff>
    </xdr:from>
    <xdr:to>
      <xdr:col>86</xdr:col>
      <xdr:colOff>25400</xdr:colOff>
      <xdr:row>58</xdr:row>
      <xdr:rowOff>111990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6230600" y="10056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55272</xdr:rowOff>
    </xdr:from>
    <xdr:ext cx="599010" cy="259045"/>
    <xdr:sp macro="" textlink="">
      <xdr:nvSpPr>
        <xdr:cNvPr id="565" name="教育費最大値テキスト">
          <a:extLst>
            <a:ext uri="{FF2B5EF4-FFF2-40B4-BE49-F238E27FC236}">
              <a16:creationId xmlns:a16="http://schemas.microsoft.com/office/drawing/2014/main" id="{00000000-0008-0000-0700-000035020000}"/>
            </a:ext>
          </a:extLst>
        </xdr:cNvPr>
        <xdr:cNvSpPr txBox="1"/>
      </xdr:nvSpPr>
      <xdr:spPr>
        <a:xfrm>
          <a:off x="16370300" y="8456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776,328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108595</xdr:rowOff>
    </xdr:from>
    <xdr:to>
      <xdr:col>86</xdr:col>
      <xdr:colOff>25400</xdr:colOff>
      <xdr:row>50</xdr:row>
      <xdr:rowOff>108595</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6230600" y="8681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156757</xdr:rowOff>
    </xdr:from>
    <xdr:to>
      <xdr:col>85</xdr:col>
      <xdr:colOff>127000</xdr:colOff>
      <xdr:row>58</xdr:row>
      <xdr:rowOff>6285</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5481300" y="9929407"/>
          <a:ext cx="838200" cy="20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53408</xdr:rowOff>
    </xdr:from>
    <xdr:ext cx="599010" cy="259045"/>
    <xdr:sp macro="" textlink="">
      <xdr:nvSpPr>
        <xdr:cNvPr id="568" name="教育費平均値テキスト">
          <a:extLst>
            <a:ext uri="{FF2B5EF4-FFF2-40B4-BE49-F238E27FC236}">
              <a16:creationId xmlns:a16="http://schemas.microsoft.com/office/drawing/2014/main" id="{00000000-0008-0000-0700-000038020000}"/>
            </a:ext>
          </a:extLst>
        </xdr:cNvPr>
        <xdr:cNvSpPr txBox="1"/>
      </xdr:nvSpPr>
      <xdr:spPr>
        <a:xfrm>
          <a:off x="16370300" y="96546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30531</xdr:rowOff>
    </xdr:from>
    <xdr:to>
      <xdr:col>85</xdr:col>
      <xdr:colOff>177800</xdr:colOff>
      <xdr:row>57</xdr:row>
      <xdr:rowOff>132131</xdr:rowOff>
    </xdr:to>
    <xdr:sp macro="" textlink="">
      <xdr:nvSpPr>
        <xdr:cNvPr id="569" name="フローチャート: 判断 568">
          <a:extLst>
            <a:ext uri="{FF2B5EF4-FFF2-40B4-BE49-F238E27FC236}">
              <a16:creationId xmlns:a16="http://schemas.microsoft.com/office/drawing/2014/main" id="{00000000-0008-0000-0700-000039020000}"/>
            </a:ext>
          </a:extLst>
        </xdr:cNvPr>
        <xdr:cNvSpPr/>
      </xdr:nvSpPr>
      <xdr:spPr>
        <a:xfrm>
          <a:off x="16268700" y="9803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156757</xdr:rowOff>
    </xdr:from>
    <xdr:to>
      <xdr:col>81</xdr:col>
      <xdr:colOff>50800</xdr:colOff>
      <xdr:row>57</xdr:row>
      <xdr:rowOff>161630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4592300" y="9929407"/>
          <a:ext cx="889000" cy="4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75003</xdr:rowOff>
    </xdr:from>
    <xdr:to>
      <xdr:col>81</xdr:col>
      <xdr:colOff>101600</xdr:colOff>
      <xdr:row>58</xdr:row>
      <xdr:rowOff>5153</xdr:rowOff>
    </xdr:to>
    <xdr:sp macro="" textlink="">
      <xdr:nvSpPr>
        <xdr:cNvPr id="571" name="フローチャート: 判断 570">
          <a:extLst>
            <a:ext uri="{FF2B5EF4-FFF2-40B4-BE49-F238E27FC236}">
              <a16:creationId xmlns:a16="http://schemas.microsoft.com/office/drawing/2014/main" id="{00000000-0008-0000-0700-00003B020000}"/>
            </a:ext>
          </a:extLst>
        </xdr:cNvPr>
        <xdr:cNvSpPr/>
      </xdr:nvSpPr>
      <xdr:spPr>
        <a:xfrm>
          <a:off x="15430500" y="984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21680</xdr:rowOff>
    </xdr:from>
    <xdr:ext cx="599010"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5181795" y="9622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118492</xdr:rowOff>
    </xdr:from>
    <xdr:to>
      <xdr:col>76</xdr:col>
      <xdr:colOff>114300</xdr:colOff>
      <xdr:row>57</xdr:row>
      <xdr:rowOff>161630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3703300" y="9891142"/>
          <a:ext cx="889000" cy="43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70962</xdr:rowOff>
    </xdr:from>
    <xdr:to>
      <xdr:col>76</xdr:col>
      <xdr:colOff>165100</xdr:colOff>
      <xdr:row>58</xdr:row>
      <xdr:rowOff>1112</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4541500" y="984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17639</xdr:rowOff>
    </xdr:from>
    <xdr:ext cx="599010"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4292795" y="9618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118492</xdr:rowOff>
    </xdr:from>
    <xdr:to>
      <xdr:col>71</xdr:col>
      <xdr:colOff>177800</xdr:colOff>
      <xdr:row>57</xdr:row>
      <xdr:rowOff>169679</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2814300" y="9891142"/>
          <a:ext cx="889000" cy="51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69658</xdr:rowOff>
    </xdr:from>
    <xdr:to>
      <xdr:col>72</xdr:col>
      <xdr:colOff>38100</xdr:colOff>
      <xdr:row>57</xdr:row>
      <xdr:rowOff>171258</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3652500" y="984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57</xdr:row>
      <xdr:rowOff>162385</xdr:rowOff>
    </xdr:from>
    <xdr:ext cx="599010"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3403795" y="9935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103746</xdr:rowOff>
    </xdr:from>
    <xdr:to>
      <xdr:col>67</xdr:col>
      <xdr:colOff>101600</xdr:colOff>
      <xdr:row>58</xdr:row>
      <xdr:rowOff>33896</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2763500" y="987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50423</xdr:rowOff>
    </xdr:from>
    <xdr:ext cx="599010"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2514795" y="9651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126935</xdr:rowOff>
    </xdr:from>
    <xdr:to>
      <xdr:col>85</xdr:col>
      <xdr:colOff>177800</xdr:colOff>
      <xdr:row>58</xdr:row>
      <xdr:rowOff>57085</xdr:rowOff>
    </xdr:to>
    <xdr:sp macro="" textlink="">
      <xdr:nvSpPr>
        <xdr:cNvPr id="586" name="楕円 585">
          <a:extLst>
            <a:ext uri="{FF2B5EF4-FFF2-40B4-BE49-F238E27FC236}">
              <a16:creationId xmlns:a16="http://schemas.microsoft.com/office/drawing/2014/main" id="{00000000-0008-0000-0700-00004A020000}"/>
            </a:ext>
          </a:extLst>
        </xdr:cNvPr>
        <xdr:cNvSpPr/>
      </xdr:nvSpPr>
      <xdr:spPr>
        <a:xfrm>
          <a:off x="16268700" y="9899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41862</xdr:rowOff>
    </xdr:from>
    <xdr:ext cx="599010" cy="259045"/>
    <xdr:sp macro="" textlink="">
      <xdr:nvSpPr>
        <xdr:cNvPr id="587" name="教育費該当値テキスト">
          <a:extLst>
            <a:ext uri="{FF2B5EF4-FFF2-40B4-BE49-F238E27FC236}">
              <a16:creationId xmlns:a16="http://schemas.microsoft.com/office/drawing/2014/main" id="{00000000-0008-0000-0700-00004B020000}"/>
            </a:ext>
          </a:extLst>
        </xdr:cNvPr>
        <xdr:cNvSpPr txBox="1"/>
      </xdr:nvSpPr>
      <xdr:spPr>
        <a:xfrm>
          <a:off x="16370300" y="9814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105957</xdr:rowOff>
    </xdr:from>
    <xdr:to>
      <xdr:col>81</xdr:col>
      <xdr:colOff>101600</xdr:colOff>
      <xdr:row>58</xdr:row>
      <xdr:rowOff>36107</xdr:rowOff>
    </xdr:to>
    <xdr:sp macro="" textlink="">
      <xdr:nvSpPr>
        <xdr:cNvPr id="588" name="楕円 587">
          <a:extLst>
            <a:ext uri="{FF2B5EF4-FFF2-40B4-BE49-F238E27FC236}">
              <a16:creationId xmlns:a16="http://schemas.microsoft.com/office/drawing/2014/main" id="{00000000-0008-0000-0700-00004C020000}"/>
            </a:ext>
          </a:extLst>
        </xdr:cNvPr>
        <xdr:cNvSpPr/>
      </xdr:nvSpPr>
      <xdr:spPr>
        <a:xfrm>
          <a:off x="15430500" y="9878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58</xdr:row>
      <xdr:rowOff>27234</xdr:rowOff>
    </xdr:from>
    <xdr:ext cx="59901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181795" y="9971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110830</xdr:rowOff>
    </xdr:from>
    <xdr:to>
      <xdr:col>76</xdr:col>
      <xdr:colOff>165100</xdr:colOff>
      <xdr:row>58</xdr:row>
      <xdr:rowOff>40980</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4541500" y="9883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58</xdr:row>
      <xdr:rowOff>32107</xdr:rowOff>
    </xdr:from>
    <xdr:ext cx="59901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292795" y="9976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67692</xdr:rowOff>
    </xdr:from>
    <xdr:to>
      <xdr:col>72</xdr:col>
      <xdr:colOff>38100</xdr:colOff>
      <xdr:row>57</xdr:row>
      <xdr:rowOff>169292</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3652500" y="9840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14369</xdr:rowOff>
    </xdr:from>
    <xdr:ext cx="59901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403795" y="9615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118879</xdr:rowOff>
    </xdr:from>
    <xdr:to>
      <xdr:col>67</xdr:col>
      <xdr:colOff>101600</xdr:colOff>
      <xdr:row>58</xdr:row>
      <xdr:rowOff>49029</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2763500" y="9891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58</xdr:row>
      <xdr:rowOff>40156</xdr:rowOff>
    </xdr:from>
    <xdr:ext cx="59901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514795" y="9984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a:extLst>
            <a:ext uri="{FF2B5EF4-FFF2-40B4-BE49-F238E27FC236}">
              <a16:creationId xmlns:a16="http://schemas.microsoft.com/office/drawing/2014/main" id="{00000000-0008-0000-0700-00005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a:extLst>
            <a:ext uri="{FF2B5EF4-FFF2-40B4-BE49-F238E27FC236}">
              <a16:creationId xmlns:a16="http://schemas.microsoft.com/office/drawing/2014/main" id="{00000000-0008-0000-0700-00005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6" name="直線コネクタ 605">
          <a:extLst>
            <a:ext uri="{FF2B5EF4-FFF2-40B4-BE49-F238E27FC236}">
              <a16:creationId xmlns:a16="http://schemas.microsoft.com/office/drawing/2014/main" id="{00000000-0008-0000-0700-00005E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69</xdr:row>
      <xdr:rowOff>92727</xdr:rowOff>
    </xdr:from>
    <xdr:ext cx="685572"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760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災害復旧費グラフ枠">
          <a:extLst>
            <a:ext uri="{FF2B5EF4-FFF2-40B4-BE49-F238E27FC236}">
              <a16:creationId xmlns:a16="http://schemas.microsoft.com/office/drawing/2014/main" id="{00000000-0008-0000-0700-00006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154161</xdr:rowOff>
    </xdr:from>
    <xdr:to>
      <xdr:col>85</xdr:col>
      <xdr:colOff>126364</xdr:colOff>
      <xdr:row>79</xdr:row>
      <xdr:rowOff>44450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flipV="1">
          <a:off x="16317595" y="12155661"/>
          <a:ext cx="1269" cy="1433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66524</xdr:rowOff>
    </xdr:from>
    <xdr:ext cx="249299" cy="259045"/>
    <xdr:sp macro="" textlink="">
      <xdr:nvSpPr>
        <xdr:cNvPr id="620" name="災害復旧費最小値テキスト">
          <a:extLst>
            <a:ext uri="{FF2B5EF4-FFF2-40B4-BE49-F238E27FC236}">
              <a16:creationId xmlns:a16="http://schemas.microsoft.com/office/drawing/2014/main" id="{00000000-0008-0000-0700-00006C020000}"/>
            </a:ext>
          </a:extLst>
        </xdr:cNvPr>
        <xdr:cNvSpPr txBox="1"/>
      </xdr:nvSpPr>
      <xdr:spPr>
        <a:xfrm>
          <a:off x="16370300" y="136110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100838</xdr:rowOff>
    </xdr:from>
    <xdr:ext cx="690189" cy="259045"/>
    <xdr:sp macro="" textlink="">
      <xdr:nvSpPr>
        <xdr:cNvPr id="622" name="災害復旧費最大値テキスト">
          <a:extLst>
            <a:ext uri="{FF2B5EF4-FFF2-40B4-BE49-F238E27FC236}">
              <a16:creationId xmlns:a16="http://schemas.microsoft.com/office/drawing/2014/main" id="{00000000-0008-0000-0700-00006E020000}"/>
            </a:ext>
          </a:extLst>
        </xdr:cNvPr>
        <xdr:cNvSpPr txBox="1"/>
      </xdr:nvSpPr>
      <xdr:spPr>
        <a:xfrm>
          <a:off x="16370300" y="1193088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1,128,613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154161</xdr:rowOff>
    </xdr:from>
    <xdr:to>
      <xdr:col>86</xdr:col>
      <xdr:colOff>25400</xdr:colOff>
      <xdr:row>70</xdr:row>
      <xdr:rowOff>154161</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6230600" y="1215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149732</xdr:rowOff>
    </xdr:from>
    <xdr:to>
      <xdr:col>85</xdr:col>
      <xdr:colOff>127000</xdr:colOff>
      <xdr:row>79</xdr:row>
      <xdr:rowOff>13047</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flipV="1">
          <a:off x="15481300" y="13522832"/>
          <a:ext cx="838200" cy="3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110974</xdr:rowOff>
    </xdr:from>
    <xdr:ext cx="534377" cy="259045"/>
    <xdr:sp macro="" textlink="">
      <xdr:nvSpPr>
        <xdr:cNvPr id="625" name="災害復旧費平均値テキスト">
          <a:extLst>
            <a:ext uri="{FF2B5EF4-FFF2-40B4-BE49-F238E27FC236}">
              <a16:creationId xmlns:a16="http://schemas.microsoft.com/office/drawing/2014/main" id="{00000000-0008-0000-0700-000071020000}"/>
            </a:ext>
          </a:extLst>
        </xdr:cNvPr>
        <xdr:cNvSpPr txBox="1"/>
      </xdr:nvSpPr>
      <xdr:spPr>
        <a:xfrm>
          <a:off x="16370300" y="134840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132547</xdr:rowOff>
    </xdr:from>
    <xdr:to>
      <xdr:col>85</xdr:col>
      <xdr:colOff>177800</xdr:colOff>
      <xdr:row>79</xdr:row>
      <xdr:rowOff>62697</xdr:rowOff>
    </xdr:to>
    <xdr:sp macro="" textlink="">
      <xdr:nvSpPr>
        <xdr:cNvPr id="626" name="フローチャート: 判断 625">
          <a:extLst>
            <a:ext uri="{FF2B5EF4-FFF2-40B4-BE49-F238E27FC236}">
              <a16:creationId xmlns:a16="http://schemas.microsoft.com/office/drawing/2014/main" id="{00000000-0008-0000-0700-000072020000}"/>
            </a:ext>
          </a:extLst>
        </xdr:cNvPr>
        <xdr:cNvSpPr/>
      </xdr:nvSpPr>
      <xdr:spPr>
        <a:xfrm>
          <a:off x="16268700" y="13505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13047</xdr:rowOff>
    </xdr:from>
    <xdr:to>
      <xdr:col>81</xdr:col>
      <xdr:colOff>50800</xdr:colOff>
      <xdr:row>79</xdr:row>
      <xdr:rowOff>43881</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flipV="1">
          <a:off x="14592300" y="13557597"/>
          <a:ext cx="889000" cy="30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131718</xdr:rowOff>
    </xdr:from>
    <xdr:to>
      <xdr:col>81</xdr:col>
      <xdr:colOff>101600</xdr:colOff>
      <xdr:row>79</xdr:row>
      <xdr:rowOff>61868</xdr:rowOff>
    </xdr:to>
    <xdr:sp macro="" textlink="">
      <xdr:nvSpPr>
        <xdr:cNvPr id="628" name="フローチャート: 判断 627">
          <a:extLst>
            <a:ext uri="{FF2B5EF4-FFF2-40B4-BE49-F238E27FC236}">
              <a16:creationId xmlns:a16="http://schemas.microsoft.com/office/drawing/2014/main" id="{00000000-0008-0000-0700-000074020000}"/>
            </a:ext>
          </a:extLst>
        </xdr:cNvPr>
        <xdr:cNvSpPr/>
      </xdr:nvSpPr>
      <xdr:spPr>
        <a:xfrm>
          <a:off x="15430500" y="13504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78395</xdr:rowOff>
    </xdr:from>
    <xdr:ext cx="534377"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5214111" y="13280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43881</xdr:rowOff>
    </xdr:from>
    <xdr:to>
      <xdr:col>76</xdr:col>
      <xdr:colOff>114300</xdr:colOff>
      <xdr:row>79</xdr:row>
      <xdr:rowOff>44450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3703300" y="13588431"/>
          <a:ext cx="889000" cy="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133102</xdr:rowOff>
    </xdr:from>
    <xdr:to>
      <xdr:col>76</xdr:col>
      <xdr:colOff>165100</xdr:colOff>
      <xdr:row>79</xdr:row>
      <xdr:rowOff>63252</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4541500" y="13506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79779</xdr:rowOff>
    </xdr:from>
    <xdr:ext cx="534377"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4325111" y="13281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43855</xdr:rowOff>
    </xdr:from>
    <xdr:to>
      <xdr:col>71</xdr:col>
      <xdr:colOff>177800</xdr:colOff>
      <xdr:row>79</xdr:row>
      <xdr:rowOff>44450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814300" y="13588405"/>
          <a:ext cx="889000" cy="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135145</xdr:rowOff>
    </xdr:from>
    <xdr:to>
      <xdr:col>72</xdr:col>
      <xdr:colOff>38100</xdr:colOff>
      <xdr:row>79</xdr:row>
      <xdr:rowOff>65295</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3652500" y="13508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81822</xdr:rowOff>
    </xdr:from>
    <xdr:ext cx="534377"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3436111" y="13283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135826</xdr:rowOff>
    </xdr:from>
    <xdr:to>
      <xdr:col>67</xdr:col>
      <xdr:colOff>101600</xdr:colOff>
      <xdr:row>79</xdr:row>
      <xdr:rowOff>65976</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2763500" y="13508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82503</xdr:rowOff>
    </xdr:from>
    <xdr:ext cx="534377"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2547111" y="13284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98932</xdr:rowOff>
    </xdr:from>
    <xdr:to>
      <xdr:col>85</xdr:col>
      <xdr:colOff>177800</xdr:colOff>
      <xdr:row>79</xdr:row>
      <xdr:rowOff>29082</xdr:rowOff>
    </xdr:to>
    <xdr:sp macro="" textlink="">
      <xdr:nvSpPr>
        <xdr:cNvPr id="643" name="楕円 642">
          <a:extLst>
            <a:ext uri="{FF2B5EF4-FFF2-40B4-BE49-F238E27FC236}">
              <a16:creationId xmlns:a16="http://schemas.microsoft.com/office/drawing/2014/main" id="{00000000-0008-0000-0700-000083020000}"/>
            </a:ext>
          </a:extLst>
        </xdr:cNvPr>
        <xdr:cNvSpPr/>
      </xdr:nvSpPr>
      <xdr:spPr>
        <a:xfrm>
          <a:off x="16268700" y="13472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58309</xdr:rowOff>
    </xdr:from>
    <xdr:ext cx="534377" cy="259045"/>
    <xdr:sp macro="" textlink="">
      <xdr:nvSpPr>
        <xdr:cNvPr id="644" name="災害復旧費該当値テキスト">
          <a:extLst>
            <a:ext uri="{FF2B5EF4-FFF2-40B4-BE49-F238E27FC236}">
              <a16:creationId xmlns:a16="http://schemas.microsoft.com/office/drawing/2014/main" id="{00000000-0008-0000-0700-000084020000}"/>
            </a:ext>
          </a:extLst>
        </xdr:cNvPr>
        <xdr:cNvSpPr txBox="1"/>
      </xdr:nvSpPr>
      <xdr:spPr>
        <a:xfrm>
          <a:off x="16370300" y="13259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133697</xdr:rowOff>
    </xdr:from>
    <xdr:to>
      <xdr:col>81</xdr:col>
      <xdr:colOff>101600</xdr:colOff>
      <xdr:row>79</xdr:row>
      <xdr:rowOff>63847</xdr:rowOff>
    </xdr:to>
    <xdr:sp macro="" textlink="">
      <xdr:nvSpPr>
        <xdr:cNvPr id="645" name="楕円 644">
          <a:extLst>
            <a:ext uri="{FF2B5EF4-FFF2-40B4-BE49-F238E27FC236}">
              <a16:creationId xmlns:a16="http://schemas.microsoft.com/office/drawing/2014/main" id="{00000000-0008-0000-0700-000085020000}"/>
            </a:ext>
          </a:extLst>
        </xdr:cNvPr>
        <xdr:cNvSpPr/>
      </xdr:nvSpPr>
      <xdr:spPr>
        <a:xfrm>
          <a:off x="15430500" y="13506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54974</xdr:rowOff>
    </xdr:from>
    <xdr:ext cx="534377"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14111" y="13599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164531</xdr:rowOff>
    </xdr:from>
    <xdr:to>
      <xdr:col>76</xdr:col>
      <xdr:colOff>165100</xdr:colOff>
      <xdr:row>79</xdr:row>
      <xdr:rowOff>94681</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4541500" y="13537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85808</xdr:rowOff>
    </xdr:from>
    <xdr:ext cx="378565"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403017" y="136303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164505</xdr:rowOff>
    </xdr:from>
    <xdr:to>
      <xdr:col>67</xdr:col>
      <xdr:colOff>101600</xdr:colOff>
      <xdr:row>79</xdr:row>
      <xdr:rowOff>94655</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2763500" y="1353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85782</xdr:rowOff>
    </xdr:from>
    <xdr:ext cx="378565"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25017" y="136303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a:extLst>
            <a:ext uri="{FF2B5EF4-FFF2-40B4-BE49-F238E27FC236}">
              <a16:creationId xmlns:a16="http://schemas.microsoft.com/office/drawing/2014/main" id="{00000000-0008-0000-0700-00009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公債費グラフ枠">
          <a:extLst>
            <a:ext uri="{FF2B5EF4-FFF2-40B4-BE49-F238E27FC236}">
              <a16:creationId xmlns:a16="http://schemas.microsoft.com/office/drawing/2014/main" id="{00000000-0008-0000-0700-0000A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23823</xdr:rowOff>
    </xdr:from>
    <xdr:to>
      <xdr:col>85</xdr:col>
      <xdr:colOff>126364</xdr:colOff>
      <xdr:row>98</xdr:row>
      <xdr:rowOff>151482</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flipV="1">
          <a:off x="16317595" y="15625773"/>
          <a:ext cx="1269" cy="1327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155309</xdr:rowOff>
    </xdr:from>
    <xdr:ext cx="534377" cy="259045"/>
    <xdr:sp macro="" textlink="">
      <xdr:nvSpPr>
        <xdr:cNvPr id="677" name="公債費最小値テキスト">
          <a:extLst>
            <a:ext uri="{FF2B5EF4-FFF2-40B4-BE49-F238E27FC236}">
              <a16:creationId xmlns:a16="http://schemas.microsoft.com/office/drawing/2014/main" id="{00000000-0008-0000-0700-0000A5020000}"/>
            </a:ext>
          </a:extLst>
        </xdr:cNvPr>
        <xdr:cNvSpPr txBox="1"/>
      </xdr:nvSpPr>
      <xdr:spPr>
        <a:xfrm>
          <a:off x="16370300" y="16957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151482</xdr:rowOff>
    </xdr:from>
    <xdr:to>
      <xdr:col>86</xdr:col>
      <xdr:colOff>25400</xdr:colOff>
      <xdr:row>98</xdr:row>
      <xdr:rowOff>151482</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6230600" y="16953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141950</xdr:rowOff>
    </xdr:from>
    <xdr:ext cx="599010" cy="259045"/>
    <xdr:sp macro="" textlink="">
      <xdr:nvSpPr>
        <xdr:cNvPr id="679" name="公債費最大値テキスト">
          <a:extLst>
            <a:ext uri="{FF2B5EF4-FFF2-40B4-BE49-F238E27FC236}">
              <a16:creationId xmlns:a16="http://schemas.microsoft.com/office/drawing/2014/main" id="{00000000-0008-0000-0700-0000A7020000}"/>
            </a:ext>
          </a:extLst>
        </xdr:cNvPr>
        <xdr:cNvSpPr txBox="1"/>
      </xdr:nvSpPr>
      <xdr:spPr>
        <a:xfrm>
          <a:off x="16370300" y="15401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730,828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23823</xdr:rowOff>
    </xdr:from>
    <xdr:to>
      <xdr:col>86</xdr:col>
      <xdr:colOff>25400</xdr:colOff>
      <xdr:row>91</xdr:row>
      <xdr:rowOff>23823</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6230600" y="15625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52341</xdr:rowOff>
    </xdr:from>
    <xdr:to>
      <xdr:col>85</xdr:col>
      <xdr:colOff>127000</xdr:colOff>
      <xdr:row>97</xdr:row>
      <xdr:rowOff>69262</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5481300" y="16682991"/>
          <a:ext cx="838200" cy="16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30456</xdr:rowOff>
    </xdr:from>
    <xdr:ext cx="599010" cy="259045"/>
    <xdr:sp macro="" textlink="">
      <xdr:nvSpPr>
        <xdr:cNvPr id="682" name="公債費平均値テキスト">
          <a:extLst>
            <a:ext uri="{FF2B5EF4-FFF2-40B4-BE49-F238E27FC236}">
              <a16:creationId xmlns:a16="http://schemas.microsoft.com/office/drawing/2014/main" id="{00000000-0008-0000-0700-0000AA020000}"/>
            </a:ext>
          </a:extLst>
        </xdr:cNvPr>
        <xdr:cNvSpPr txBox="1"/>
      </xdr:nvSpPr>
      <xdr:spPr>
        <a:xfrm>
          <a:off x="16370300" y="164896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7579</xdr:rowOff>
    </xdr:from>
    <xdr:to>
      <xdr:col>85</xdr:col>
      <xdr:colOff>177800</xdr:colOff>
      <xdr:row>97</xdr:row>
      <xdr:rowOff>109179</xdr:rowOff>
    </xdr:to>
    <xdr:sp macro="" textlink="">
      <xdr:nvSpPr>
        <xdr:cNvPr id="683" name="フローチャート: 判断 682">
          <a:extLst>
            <a:ext uri="{FF2B5EF4-FFF2-40B4-BE49-F238E27FC236}">
              <a16:creationId xmlns:a16="http://schemas.microsoft.com/office/drawing/2014/main" id="{00000000-0008-0000-0700-0000AB020000}"/>
            </a:ext>
          </a:extLst>
        </xdr:cNvPr>
        <xdr:cNvSpPr/>
      </xdr:nvSpPr>
      <xdr:spPr>
        <a:xfrm>
          <a:off x="16268700" y="1663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12888</xdr:rowOff>
    </xdr:from>
    <xdr:to>
      <xdr:col>81</xdr:col>
      <xdr:colOff>50800</xdr:colOff>
      <xdr:row>97</xdr:row>
      <xdr:rowOff>52341</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4592300" y="16300638"/>
          <a:ext cx="889000" cy="382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10579</xdr:rowOff>
    </xdr:from>
    <xdr:to>
      <xdr:col>81</xdr:col>
      <xdr:colOff>101600</xdr:colOff>
      <xdr:row>97</xdr:row>
      <xdr:rowOff>112179</xdr:rowOff>
    </xdr:to>
    <xdr:sp macro="" textlink="">
      <xdr:nvSpPr>
        <xdr:cNvPr id="685" name="フローチャート: 判断 684">
          <a:extLst>
            <a:ext uri="{FF2B5EF4-FFF2-40B4-BE49-F238E27FC236}">
              <a16:creationId xmlns:a16="http://schemas.microsoft.com/office/drawing/2014/main" id="{00000000-0008-0000-0700-0000AD020000}"/>
            </a:ext>
          </a:extLst>
        </xdr:cNvPr>
        <xdr:cNvSpPr/>
      </xdr:nvSpPr>
      <xdr:spPr>
        <a:xfrm>
          <a:off x="15430500" y="16641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103306</xdr:rowOff>
    </xdr:from>
    <xdr:ext cx="599010"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5181795" y="16733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12888</xdr:rowOff>
    </xdr:from>
    <xdr:to>
      <xdr:col>76</xdr:col>
      <xdr:colOff>114300</xdr:colOff>
      <xdr:row>97</xdr:row>
      <xdr:rowOff>112748</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3703300" y="16300638"/>
          <a:ext cx="889000" cy="442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36629</xdr:rowOff>
    </xdr:from>
    <xdr:to>
      <xdr:col>76</xdr:col>
      <xdr:colOff>165100</xdr:colOff>
      <xdr:row>97</xdr:row>
      <xdr:rowOff>138229</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4541500" y="1666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129356</xdr:rowOff>
    </xdr:from>
    <xdr:ext cx="599010"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4292795" y="16760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112748</xdr:rowOff>
    </xdr:from>
    <xdr:to>
      <xdr:col>71</xdr:col>
      <xdr:colOff>177800</xdr:colOff>
      <xdr:row>97</xdr:row>
      <xdr:rowOff>138948</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2814300" y="16743398"/>
          <a:ext cx="889000" cy="2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50507</xdr:rowOff>
    </xdr:from>
    <xdr:to>
      <xdr:col>72</xdr:col>
      <xdr:colOff>38100</xdr:colOff>
      <xdr:row>97</xdr:row>
      <xdr:rowOff>152107</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3652500" y="1668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168634</xdr:rowOff>
    </xdr:from>
    <xdr:ext cx="599010"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3403795" y="16456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58934</xdr:rowOff>
    </xdr:from>
    <xdr:to>
      <xdr:col>67</xdr:col>
      <xdr:colOff>101600</xdr:colOff>
      <xdr:row>97</xdr:row>
      <xdr:rowOff>160534</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2763500" y="1668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5611</xdr:rowOff>
    </xdr:from>
    <xdr:ext cx="59901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2514795" y="16464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18462</xdr:rowOff>
    </xdr:from>
    <xdr:to>
      <xdr:col>85</xdr:col>
      <xdr:colOff>177800</xdr:colOff>
      <xdr:row>97</xdr:row>
      <xdr:rowOff>120062</xdr:rowOff>
    </xdr:to>
    <xdr:sp macro="" textlink="">
      <xdr:nvSpPr>
        <xdr:cNvPr id="700" name="楕円 699">
          <a:extLst>
            <a:ext uri="{FF2B5EF4-FFF2-40B4-BE49-F238E27FC236}">
              <a16:creationId xmlns:a16="http://schemas.microsoft.com/office/drawing/2014/main" id="{00000000-0008-0000-0700-0000BC020000}"/>
            </a:ext>
          </a:extLst>
        </xdr:cNvPr>
        <xdr:cNvSpPr/>
      </xdr:nvSpPr>
      <xdr:spPr>
        <a:xfrm>
          <a:off x="16268700" y="16649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168339</xdr:rowOff>
    </xdr:from>
    <xdr:ext cx="599010" cy="259045"/>
    <xdr:sp macro="" textlink="">
      <xdr:nvSpPr>
        <xdr:cNvPr id="701" name="公債費該当値テキスト">
          <a:extLst>
            <a:ext uri="{FF2B5EF4-FFF2-40B4-BE49-F238E27FC236}">
              <a16:creationId xmlns:a16="http://schemas.microsoft.com/office/drawing/2014/main" id="{00000000-0008-0000-0700-0000BD020000}"/>
            </a:ext>
          </a:extLst>
        </xdr:cNvPr>
        <xdr:cNvSpPr txBox="1"/>
      </xdr:nvSpPr>
      <xdr:spPr>
        <a:xfrm>
          <a:off x="16370300" y="16627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1541</xdr:rowOff>
    </xdr:from>
    <xdr:to>
      <xdr:col>81</xdr:col>
      <xdr:colOff>101600</xdr:colOff>
      <xdr:row>97</xdr:row>
      <xdr:rowOff>103141</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5430500" y="16632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119668</xdr:rowOff>
    </xdr:from>
    <xdr:ext cx="59901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181795" y="16407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133538</xdr:rowOff>
    </xdr:from>
    <xdr:to>
      <xdr:col>76</xdr:col>
      <xdr:colOff>165100</xdr:colOff>
      <xdr:row>95</xdr:row>
      <xdr:rowOff>63688</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4541500" y="16249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93</xdr:row>
      <xdr:rowOff>80215</xdr:rowOff>
    </xdr:from>
    <xdr:ext cx="59901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292795" y="16025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61948</xdr:rowOff>
    </xdr:from>
    <xdr:to>
      <xdr:col>72</xdr:col>
      <xdr:colOff>38100</xdr:colOff>
      <xdr:row>97</xdr:row>
      <xdr:rowOff>163548</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3652500" y="16692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154675</xdr:rowOff>
    </xdr:from>
    <xdr:ext cx="59901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403795" y="16785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88148</xdr:rowOff>
    </xdr:from>
    <xdr:to>
      <xdr:col>67</xdr:col>
      <xdr:colOff>101600</xdr:colOff>
      <xdr:row>98</xdr:row>
      <xdr:rowOff>18298</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2763500" y="16718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98</xdr:row>
      <xdr:rowOff>9425</xdr:rowOff>
    </xdr:from>
    <xdr:ext cx="59901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514795" y="16811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a:extLst>
            <a:ext uri="{FF2B5EF4-FFF2-40B4-BE49-F238E27FC236}">
              <a16:creationId xmlns:a16="http://schemas.microsoft.com/office/drawing/2014/main" id="{00000000-0008-0000-0700-0000C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92727</xdr:rowOff>
    </xdr:from>
    <xdr:ext cx="59541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692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諸支出金グラフ枠">
          <a:extLst>
            <a:ext uri="{FF2B5EF4-FFF2-40B4-BE49-F238E27FC236}">
              <a16:creationId xmlns:a16="http://schemas.microsoft.com/office/drawing/2014/main" id="{00000000-0008-0000-0700-0000D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7569</xdr:rowOff>
    </xdr:from>
    <xdr:to>
      <xdr:col>116</xdr:col>
      <xdr:colOff>62864</xdr:colOff>
      <xdr:row>39</xdr:row>
      <xdr:rowOff>44450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flipV="1">
          <a:off x="22159595" y="5322519"/>
          <a:ext cx="1269" cy="1408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84802</xdr:rowOff>
    </xdr:from>
    <xdr:ext cx="249299" cy="259045"/>
    <xdr:sp macro="" textlink="">
      <xdr:nvSpPr>
        <xdr:cNvPr id="734" name="諸支出金最小値テキスト">
          <a:extLst>
            <a:ext uri="{FF2B5EF4-FFF2-40B4-BE49-F238E27FC236}">
              <a16:creationId xmlns:a16="http://schemas.microsoft.com/office/drawing/2014/main" id="{00000000-0008-0000-0700-0000DE020000}"/>
            </a:ext>
          </a:extLst>
        </xdr:cNvPr>
        <xdr:cNvSpPr txBox="1"/>
      </xdr:nvSpPr>
      <xdr:spPr>
        <a:xfrm>
          <a:off x="22212300" y="67713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125696</xdr:rowOff>
    </xdr:from>
    <xdr:ext cx="599010" cy="259045"/>
    <xdr:sp macro="" textlink="">
      <xdr:nvSpPr>
        <xdr:cNvPr id="736" name="諸支出金最大値テキスト">
          <a:extLst>
            <a:ext uri="{FF2B5EF4-FFF2-40B4-BE49-F238E27FC236}">
              <a16:creationId xmlns:a16="http://schemas.microsoft.com/office/drawing/2014/main" id="{00000000-0008-0000-0700-0000E0020000}"/>
            </a:ext>
          </a:extLst>
        </xdr:cNvPr>
        <xdr:cNvSpPr txBox="1"/>
      </xdr:nvSpPr>
      <xdr:spPr>
        <a:xfrm>
          <a:off x="22212300" y="5097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110,904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7569</xdr:rowOff>
    </xdr:from>
    <xdr:to>
      <xdr:col>116</xdr:col>
      <xdr:colOff>152400</xdr:colOff>
      <xdr:row>31</xdr:row>
      <xdr:rowOff>7569</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2072600" y="5322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2252</xdr:rowOff>
    </xdr:from>
    <xdr:ext cx="469744" cy="259045"/>
    <xdr:sp macro="" textlink="">
      <xdr:nvSpPr>
        <xdr:cNvPr id="739" name="諸支出金平均値テキスト">
          <a:extLst>
            <a:ext uri="{FF2B5EF4-FFF2-40B4-BE49-F238E27FC236}">
              <a16:creationId xmlns:a16="http://schemas.microsoft.com/office/drawing/2014/main" id="{00000000-0008-0000-0700-0000E3020000}"/>
            </a:ext>
          </a:extLst>
        </xdr:cNvPr>
        <xdr:cNvSpPr txBox="1"/>
      </xdr:nvSpPr>
      <xdr:spPr>
        <a:xfrm>
          <a:off x="22212300" y="65173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150825</xdr:rowOff>
    </xdr:from>
    <xdr:to>
      <xdr:col>116</xdr:col>
      <xdr:colOff>114300</xdr:colOff>
      <xdr:row>39</xdr:row>
      <xdr:rowOff>80975</xdr:rowOff>
    </xdr:to>
    <xdr:sp macro="" textlink="">
      <xdr:nvSpPr>
        <xdr:cNvPr id="740" name="フローチャート: 判断 739">
          <a:extLst>
            <a:ext uri="{FF2B5EF4-FFF2-40B4-BE49-F238E27FC236}">
              <a16:creationId xmlns:a16="http://schemas.microsoft.com/office/drawing/2014/main" id="{00000000-0008-0000-0700-0000E4020000}"/>
            </a:ext>
          </a:extLst>
        </xdr:cNvPr>
        <xdr:cNvSpPr/>
      </xdr:nvSpPr>
      <xdr:spPr>
        <a:xfrm>
          <a:off x="22110700" y="6665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153695</xdr:rowOff>
    </xdr:from>
    <xdr:to>
      <xdr:col>112</xdr:col>
      <xdr:colOff>38100</xdr:colOff>
      <xdr:row>39</xdr:row>
      <xdr:rowOff>83845</xdr:rowOff>
    </xdr:to>
    <xdr:sp macro="" textlink="">
      <xdr:nvSpPr>
        <xdr:cNvPr id="742" name="フローチャート: 判断 741">
          <a:extLst>
            <a:ext uri="{FF2B5EF4-FFF2-40B4-BE49-F238E27FC236}">
              <a16:creationId xmlns:a16="http://schemas.microsoft.com/office/drawing/2014/main" id="{00000000-0008-0000-0700-0000E6020000}"/>
            </a:ext>
          </a:extLst>
        </xdr:cNvPr>
        <xdr:cNvSpPr/>
      </xdr:nvSpPr>
      <xdr:spPr>
        <a:xfrm>
          <a:off x="21272500" y="6668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100372</xdr:rowOff>
    </xdr:from>
    <xdr:ext cx="378565"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21134017" y="64440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156261</xdr:rowOff>
    </xdr:from>
    <xdr:to>
      <xdr:col>107</xdr:col>
      <xdr:colOff>101600</xdr:colOff>
      <xdr:row>39</xdr:row>
      <xdr:rowOff>86411</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0383500" y="6671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102938</xdr:rowOff>
    </xdr:from>
    <xdr:ext cx="378565"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0245017" y="64465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158610</xdr:rowOff>
    </xdr:from>
    <xdr:to>
      <xdr:col>102</xdr:col>
      <xdr:colOff>165100</xdr:colOff>
      <xdr:row>39</xdr:row>
      <xdr:rowOff>88760</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19494500" y="6673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105287</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9356017" y="64489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159893</xdr:rowOff>
    </xdr:from>
    <xdr:to>
      <xdr:col>98</xdr:col>
      <xdr:colOff>38100</xdr:colOff>
      <xdr:row>39</xdr:row>
      <xdr:rowOff>90043</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18605500" y="667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106570</xdr:rowOff>
    </xdr:from>
    <xdr:ext cx="378565"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8467017" y="64502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7" name="楕円 756">
          <a:extLst>
            <a:ext uri="{FF2B5EF4-FFF2-40B4-BE49-F238E27FC236}">
              <a16:creationId xmlns:a16="http://schemas.microsoft.com/office/drawing/2014/main" id="{00000000-0008-0000-0700-0000F5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129252</xdr:rowOff>
    </xdr:from>
    <xdr:ext cx="249299" cy="259045"/>
    <xdr:sp macro="" textlink="">
      <xdr:nvSpPr>
        <xdr:cNvPr id="758" name="諸支出金該当値テキスト">
          <a:extLst>
            <a:ext uri="{FF2B5EF4-FFF2-40B4-BE49-F238E27FC236}">
              <a16:creationId xmlns:a16="http://schemas.microsoft.com/office/drawing/2014/main" id="{00000000-0008-0000-0700-0000F6020000}"/>
            </a:ext>
          </a:extLst>
        </xdr:cNvPr>
        <xdr:cNvSpPr txBox="1"/>
      </xdr:nvSpPr>
      <xdr:spPr>
        <a:xfrm>
          <a:off x="22212300" y="66443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a:extLst>
            <a:ext uri="{FF2B5EF4-FFF2-40B4-BE49-F238E27FC236}">
              <a16:creationId xmlns:a16="http://schemas.microsoft.com/office/drawing/2014/main" id="{00000000-0008-0000-0700-00000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1" name="前年度繰上充用金グラフ枠">
          <a:extLst>
            <a:ext uri="{FF2B5EF4-FFF2-40B4-BE49-F238E27FC236}">
              <a16:creationId xmlns:a16="http://schemas.microsoft.com/office/drawing/2014/main" id="{00000000-0008-0000-0700-00000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3" name="前年度繰上充用金最小値テキスト">
          <a:extLst>
            <a:ext uri="{FF2B5EF4-FFF2-40B4-BE49-F238E27FC236}">
              <a16:creationId xmlns:a16="http://schemas.microsoft.com/office/drawing/2014/main" id="{00000000-0008-0000-0700-00000F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5" name="前年度繰上充用金最大値テキスト">
          <a:extLst>
            <a:ext uri="{FF2B5EF4-FFF2-40B4-BE49-F238E27FC236}">
              <a16:creationId xmlns:a16="http://schemas.microsoft.com/office/drawing/2014/main" id="{00000000-0008-0000-0700-000011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8" name="前年度繰上充用金平均値テキスト">
          <a:extLst>
            <a:ext uri="{FF2B5EF4-FFF2-40B4-BE49-F238E27FC236}">
              <a16:creationId xmlns:a16="http://schemas.microsoft.com/office/drawing/2014/main" id="{00000000-0008-0000-0700-000014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9" name="フローチャート: 判断 788">
          <a:extLst>
            <a:ext uri="{FF2B5EF4-FFF2-40B4-BE49-F238E27FC236}">
              <a16:creationId xmlns:a16="http://schemas.microsoft.com/office/drawing/2014/main" id="{00000000-0008-0000-0700-000015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1" name="フローチャート: 判断 790">
          <a:extLst>
            <a:ext uri="{FF2B5EF4-FFF2-40B4-BE49-F238E27FC236}">
              <a16:creationId xmlns:a16="http://schemas.microsoft.com/office/drawing/2014/main" id="{00000000-0008-0000-0700-000017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6" name="楕円 805">
          <a:extLst>
            <a:ext uri="{FF2B5EF4-FFF2-40B4-BE49-F238E27FC236}">
              <a16:creationId xmlns:a16="http://schemas.microsoft.com/office/drawing/2014/main" id="{00000000-0008-0000-0700-000026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7" name="前年度繰上充用金該当値テキスト">
          <a:extLst>
            <a:ext uri="{FF2B5EF4-FFF2-40B4-BE49-F238E27FC236}">
              <a16:creationId xmlns:a16="http://schemas.microsoft.com/office/drawing/2014/main" id="{00000000-0008-0000-0700-000027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8" name="楕円 807">
          <a:extLst>
            <a:ext uri="{FF2B5EF4-FFF2-40B4-BE49-F238E27FC236}">
              <a16:creationId xmlns:a16="http://schemas.microsoft.com/office/drawing/2014/main" id="{00000000-0008-0000-0700-000028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6" name="正方形/長方形 815">
          <a:extLst>
            <a:ext uri="{FF2B5EF4-FFF2-40B4-BE49-F238E27FC236}">
              <a16:creationId xmlns:a16="http://schemas.microsoft.com/office/drawing/2014/main" id="{00000000-0008-0000-0700-00003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7" name="正方形/長方形 816">
          <a:extLst>
            <a:ext uri="{FF2B5EF4-FFF2-40B4-BE49-F238E27FC236}">
              <a16:creationId xmlns:a16="http://schemas.microsoft.com/office/drawing/2014/main" id="{00000000-0008-0000-0700-00003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類似団体数値と比較して大きく上回っている科目として、総務費は積立金によるものである。人口が少ないため、数値が大きくなる傾向があり、類似団体と比較して</a:t>
          </a:r>
          <a:r>
            <a:rPr kumimoji="1" lang="en-US" altLang="ja-JP" sz="1100">
              <a:solidFill>
                <a:schemeClr val="dk1"/>
              </a:solidFill>
              <a:effectLst/>
              <a:latin typeface="+mn-lt"/>
              <a:ea typeface="+mn-ea"/>
              <a:cs typeface="+mn-cs"/>
            </a:rPr>
            <a:t>112,303</a:t>
          </a:r>
          <a:r>
            <a:rPr kumimoji="1" lang="ja-JP" altLang="ja-JP" sz="1100">
              <a:solidFill>
                <a:schemeClr val="dk1"/>
              </a:solidFill>
              <a:effectLst/>
              <a:latin typeface="+mn-lt"/>
              <a:ea typeface="+mn-ea"/>
              <a:cs typeface="+mn-cs"/>
            </a:rPr>
            <a:t>円高い数値となっている。また商工費は依然として高い状況となっており、</a:t>
          </a:r>
          <a:r>
            <a:rPr kumimoji="1" lang="ja-JP" altLang="en-US" sz="1100">
              <a:solidFill>
                <a:schemeClr val="dk1"/>
              </a:solidFill>
              <a:effectLst/>
              <a:latin typeface="+mn-lt"/>
              <a:ea typeface="+mn-ea"/>
              <a:cs typeface="+mn-cs"/>
            </a:rPr>
            <a:t>世界自然遺産</a:t>
          </a:r>
          <a:r>
            <a:rPr kumimoji="1" lang="ja-JP" altLang="ja-JP" sz="1100">
              <a:solidFill>
                <a:schemeClr val="dk1"/>
              </a:solidFill>
              <a:effectLst/>
              <a:latin typeface="+mn-lt"/>
              <a:ea typeface="+mn-ea"/>
              <a:cs typeface="+mn-cs"/>
            </a:rPr>
            <a:t>白神</a:t>
          </a:r>
          <a:r>
            <a:rPr kumimoji="1" lang="ja-JP" altLang="en-US" sz="1100">
              <a:solidFill>
                <a:schemeClr val="dk1"/>
              </a:solidFill>
              <a:effectLst/>
              <a:latin typeface="+mn-lt"/>
              <a:ea typeface="+mn-ea"/>
              <a:cs typeface="+mn-cs"/>
            </a:rPr>
            <a:t>山地を抱える村として</a:t>
          </a:r>
          <a:r>
            <a:rPr kumimoji="1" lang="ja-JP" altLang="ja-JP" sz="1100">
              <a:solidFill>
                <a:schemeClr val="dk1"/>
              </a:solidFill>
              <a:effectLst/>
              <a:latin typeface="+mn-lt"/>
              <a:ea typeface="+mn-ea"/>
              <a:cs typeface="+mn-cs"/>
            </a:rPr>
            <a:t>観光施設の改修事業や維持管理経費、指定管理料制度導入に基づく指定管理料が大きな要因となっている。さらにエネルギー価格の高騰や物価高も影響した結果、類似団体と比較し、一人当たり</a:t>
          </a:r>
          <a:r>
            <a:rPr kumimoji="1" lang="en-US" altLang="ja-JP" sz="1100">
              <a:solidFill>
                <a:schemeClr val="dk1"/>
              </a:solidFill>
              <a:effectLst/>
              <a:latin typeface="+mn-lt"/>
              <a:ea typeface="+mn-ea"/>
              <a:cs typeface="+mn-cs"/>
            </a:rPr>
            <a:t>101,657</a:t>
          </a:r>
          <a:r>
            <a:rPr kumimoji="1" lang="ja-JP" altLang="ja-JP" sz="1100">
              <a:solidFill>
                <a:schemeClr val="dk1"/>
              </a:solidFill>
              <a:effectLst/>
              <a:latin typeface="+mn-lt"/>
              <a:ea typeface="+mn-ea"/>
              <a:cs typeface="+mn-cs"/>
            </a:rPr>
            <a:t>円高い数値となった。</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青森県西目屋村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5</a:t>
          </a:r>
          <a:r>
            <a:rPr kumimoji="1" lang="ja-JP" altLang="en-US" sz="1100">
              <a:solidFill>
                <a:schemeClr val="dk1"/>
              </a:solidFill>
              <a:effectLst/>
              <a:latin typeface="+mn-lt"/>
              <a:ea typeface="+mn-ea"/>
              <a:cs typeface="+mn-cs"/>
            </a:rPr>
            <a:t>年度の実質単年度収支は赤字となったが、</a:t>
          </a:r>
          <a:r>
            <a:rPr kumimoji="1" lang="ja-JP" altLang="ja-JP" sz="1100">
              <a:solidFill>
                <a:schemeClr val="dk1"/>
              </a:solidFill>
              <a:effectLst/>
              <a:latin typeface="+mn-lt"/>
              <a:ea typeface="+mn-ea"/>
              <a:cs typeface="+mn-cs"/>
            </a:rPr>
            <a:t>財政調整基金の残高</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微増とな</a:t>
          </a:r>
          <a:r>
            <a:rPr kumimoji="1" lang="ja-JP" altLang="en-US" sz="1100">
              <a:solidFill>
                <a:schemeClr val="dk1"/>
              </a:solidFill>
              <a:effectLst/>
              <a:latin typeface="+mn-lt"/>
              <a:ea typeface="+mn-ea"/>
              <a:cs typeface="+mn-cs"/>
            </a:rPr>
            <a:t>り、財政調整基金の取崩しにより、実質収支は黒字となった。現在行っている行財政改革により、令和</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年度も財政調整基金の積み増し、実質単年度収支の黒字</a:t>
          </a:r>
          <a:r>
            <a:rPr kumimoji="1" lang="ja-JP" altLang="en-US" sz="1100">
              <a:solidFill>
                <a:schemeClr val="dk1"/>
              </a:solidFill>
              <a:effectLst/>
              <a:latin typeface="+mn-lt"/>
              <a:ea typeface="+mn-ea"/>
              <a:cs typeface="+mn-cs"/>
            </a:rPr>
            <a:t>化を目指す</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青森県西目屋村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特別会計については、一般会計からの繰り入れにより黒字を維持しており、近年の連結実質黒字額は標準財政規模比</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9%</a:t>
          </a:r>
          <a:r>
            <a:rPr kumimoji="1" lang="ja-JP" altLang="ja-JP" sz="1100">
              <a:solidFill>
                <a:schemeClr val="dk1"/>
              </a:solidFill>
              <a:effectLst/>
              <a:latin typeface="+mn-lt"/>
              <a:ea typeface="+mn-ea"/>
              <a:cs typeface="+mn-cs"/>
            </a:rPr>
            <a:t>程度で推移している。今後も交付税が同水準で交付され続ければ、連結実質黒字額も同水準を維持していけるものと思われるが、各会計の財源不足を減らすべく、保険料や使用料の見直し、医療費、介護</a:t>
          </a:r>
          <a:r>
            <a:rPr kumimoji="1" lang="ja-JP" altLang="en-US" sz="1100">
              <a:solidFill>
                <a:schemeClr val="dk1"/>
              </a:solidFill>
              <a:effectLst/>
              <a:latin typeface="+mn-lt"/>
              <a:ea typeface="+mn-ea"/>
              <a:cs typeface="+mn-cs"/>
            </a:rPr>
            <a:t>給付</a:t>
          </a:r>
          <a:r>
            <a:rPr kumimoji="1" lang="ja-JP" altLang="ja-JP" sz="1100">
              <a:solidFill>
                <a:schemeClr val="dk1"/>
              </a:solidFill>
              <a:effectLst/>
              <a:latin typeface="+mn-lt"/>
              <a:ea typeface="+mn-ea"/>
              <a:cs typeface="+mn-cs"/>
            </a:rPr>
            <a:t>費の抑制につながる取り組みを並行して進めていきたい。</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青森県西目屋村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元利償還金及び公営企業債の元利償還金に対する繰入金は減となったため、</a:t>
          </a:r>
          <a:r>
            <a:rPr kumimoji="1" lang="ja-JP" altLang="ja-JP" sz="1100">
              <a:solidFill>
                <a:schemeClr val="dk1"/>
              </a:solidFill>
              <a:effectLst/>
              <a:latin typeface="+mn-lt"/>
              <a:ea typeface="+mn-ea"/>
              <a:cs typeface="+mn-cs"/>
            </a:rPr>
            <a:t>実質公債費比率の分子は</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百万円の減となった。今後の推移として、</a:t>
          </a:r>
          <a:r>
            <a:rPr kumimoji="1" lang="en-US" altLang="ja-JP" sz="1100">
              <a:solidFill>
                <a:schemeClr val="dk1"/>
              </a:solidFill>
              <a:effectLst/>
              <a:latin typeface="+mn-lt"/>
              <a:ea typeface="+mn-ea"/>
              <a:cs typeface="+mn-cs"/>
            </a:rPr>
            <a:t>R3</a:t>
          </a:r>
          <a:r>
            <a:rPr kumimoji="1" lang="ja-JP" altLang="ja-JP" sz="1100">
              <a:solidFill>
                <a:schemeClr val="dk1"/>
              </a:solidFill>
              <a:effectLst/>
              <a:latin typeface="+mn-lt"/>
              <a:ea typeface="+mn-ea"/>
              <a:cs typeface="+mn-cs"/>
            </a:rPr>
            <a:t>に実施した任意繰上償還の効果もあり、実質公債費比率の分子は減少</a:t>
          </a:r>
          <a:r>
            <a:rPr kumimoji="1" lang="ja-JP" altLang="en-US" sz="1100">
              <a:solidFill>
                <a:schemeClr val="dk1"/>
              </a:solidFill>
              <a:effectLst/>
              <a:latin typeface="+mn-lt"/>
              <a:ea typeface="+mn-ea"/>
              <a:cs typeface="+mn-cs"/>
            </a:rPr>
            <a:t>する</a:t>
          </a:r>
          <a:r>
            <a:rPr kumimoji="1" lang="ja-JP" altLang="ja-JP" sz="1100">
              <a:solidFill>
                <a:schemeClr val="dk1"/>
              </a:solidFill>
              <a:effectLst/>
              <a:latin typeface="+mn-lt"/>
              <a:ea typeface="+mn-ea"/>
              <a:cs typeface="+mn-cs"/>
            </a:rPr>
            <a:t>見込みである。</a:t>
          </a:r>
          <a:endParaRPr lang="ja-JP" altLang="ja-JP" sz="1400">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青森県西目屋村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Ｈ</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年度以降年々充当可能基金が減少したことから、Ｒ元年度において将来負担額が充当可能財源等を上回り、将来負担比率の数値計上となった。一般会計等に係る地方債現在高は、Ｈ</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年度に旧小学校の改修や水陸両用バスの導入、Ｈ</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年度に子育て定住エコタウン整備など大型事業があったことから増加に転じ、Ｒ</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～Ｒ</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年度の庁舎移転事業により更なる公債費負担が予想されたことから、将来負担の軽減を目的としてＲ</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に任意繰上償還を実施した。これによりＲ</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のピーク以降、地方債残高は減少に転じる見込みであり、あわせて行財政改革の実施や建設事業実施の適正化により、充当可能基金の残高も増加していることから、</a:t>
          </a:r>
          <a:r>
            <a:rPr kumimoji="1" lang="en-US" altLang="ja-JP" sz="1100">
              <a:solidFill>
                <a:schemeClr val="dk1"/>
              </a:solidFill>
              <a:effectLst/>
              <a:latin typeface="+mn-lt"/>
              <a:ea typeface="+mn-ea"/>
              <a:cs typeface="+mn-cs"/>
            </a:rPr>
            <a:t>R5</a:t>
          </a:r>
          <a:r>
            <a:rPr kumimoji="1" lang="ja-JP" altLang="en-US" sz="1100">
              <a:solidFill>
                <a:schemeClr val="dk1"/>
              </a:solidFill>
              <a:effectLst/>
              <a:latin typeface="+mn-lt"/>
              <a:ea typeface="+mn-ea"/>
              <a:cs typeface="+mn-cs"/>
            </a:rPr>
            <a:t>年度は</a:t>
          </a:r>
          <a:r>
            <a:rPr kumimoji="1" lang="ja-JP" altLang="ja-JP" sz="1100">
              <a:solidFill>
                <a:schemeClr val="dk1"/>
              </a:solidFill>
              <a:effectLst/>
              <a:latin typeface="+mn-lt"/>
              <a:ea typeface="+mn-ea"/>
              <a:cs typeface="+mn-cs"/>
            </a:rPr>
            <a:t>将来負担比率</a:t>
          </a:r>
          <a:r>
            <a:rPr kumimoji="1" lang="ja-JP" altLang="en-US" sz="1100">
              <a:solidFill>
                <a:schemeClr val="dk1"/>
              </a:solidFill>
              <a:effectLst/>
              <a:latin typeface="+mn-lt"/>
              <a:ea typeface="+mn-ea"/>
              <a:cs typeface="+mn-cs"/>
            </a:rPr>
            <a:t>の数値計上がなかった。</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青森県西目屋村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津軽ダム建設に伴う財産収入が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H26</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年度以降なくなり、普通交付税や臨財債の減少分補填のほか、</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H28</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年度以降、誘致企業に係る空き校舎改修、水陸両用バスの導入、子育て定住エコタウン整備事業、Ｒ</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年度の庁舎移転事業と大型事業が続いており、財源不足分を財政調整基金の取り崩しにより補ってきた。Ｒ</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年度は公債負担の軽減を目的とした任意繰上償還の実施により近年で最少額となったが、財政調整基金は積み増しできており、Ｒ</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年度は基金残高は増加に転じた。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不測の財政出動に対応すべく、行財政改革の着実な実施により、基金取り崩しに依存しなくとも収支均衡のとれる財政構造への転換を急ぐ。</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公共施設解体基金：公共施設の解体及び撤去に要する経費の財源に充てるための基金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好きです西目屋応援基金：好きです西目屋応援寄付金を財源として、寄付者が指定する事業に要する経費の財源に充てるための基金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教育振興基金：教育基盤の整備、教育活動の推進及び中学生海外派遣事業、奨学金貸与の充実等村の教育振興を図るための基金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ふたば施設管理基金：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一財</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ブナの里白神公社が管理する施設について、施設の維持管理費の増嵩による財源不足に対処し、健全な施設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管理に充てるための基金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森林環境基金：森林環境譲与税を原資とし、森林環境整備及び木材利用の普及啓発等の実施に必要な財源に充てるための基金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定住促進住宅基金：定住促進住宅の建設、修繕または改良に要する費用に充てるための基金。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公共施設解体基金を施設解体のため、約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百万円取崩したが、過疎対策事業債ソフト分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百万円を積み増ししたことによる増。</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解体基金は毎年度、限度額（過疎対策事業債ソフト分）まで積立て、好きです西目屋応援基金は、企業版ふるさと納税の活用も視野に、村の特産物、観光名所等のＰＲ強化と所得向上、賑わいづくりを目指し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Ｒ</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年度末現在において基金残高の約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81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％を財政調整基金が占める。普通交付税の増のほか、財源の裏付けのない事業を控えたことにより、取り崩しを最小限に留めることができ、結果として</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9</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百万円の積み増しとなった。</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基金全体の今後の方針に同じ。</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年度において、公債費負担の軽減を目的として任意繰上償還（Ｈ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過疎対策事業債：</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268,400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千円）を実施したことにより、残高が大きく減少したが、Ｒ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年度同様、Ｒ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年度も、年度末不用額の一部</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百万円を積み増しした。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毎年、年度末不用額の一部を積立てしていく方針。</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379" t="s">
        <v>76</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75" thickBot="1" x14ac:dyDescent="0.2">
      <c r="B2" s="182" t="s">
        <v>77</v>
      </c>
      <c r="C2" s="182"/>
      <c r="D2" s="183"/>
    </row>
    <row r="3" spans="1:119" ht="18.75" customHeight="1" thickBot="1" x14ac:dyDescent="0.2">
      <c r="A3" s="181"/>
      <c r="B3" s="380" t="s">
        <v>78</v>
      </c>
      <c r="C3" s="381"/>
      <c r="D3" s="381"/>
      <c r="E3" s="382"/>
      <c r="F3" s="382"/>
      <c r="G3" s="382"/>
      <c r="H3" s="382"/>
      <c r="I3" s="382"/>
      <c r="J3" s="382"/>
      <c r="K3" s="382"/>
      <c r="L3" s="382" t="s">
        <v>79</v>
      </c>
      <c r="M3" s="382"/>
      <c r="N3" s="382"/>
      <c r="O3" s="382"/>
      <c r="P3" s="382"/>
      <c r="Q3" s="382"/>
      <c r="R3" s="389"/>
      <c r="S3" s="389"/>
      <c r="T3" s="389"/>
      <c r="U3" s="389"/>
      <c r="V3" s="390"/>
      <c r="W3" s="364" t="s">
        <v>80</v>
      </c>
      <c r="X3" s="365"/>
      <c r="Y3" s="365"/>
      <c r="Z3" s="365"/>
      <c r="AA3" s="365"/>
      <c r="AB3" s="381"/>
      <c r="AC3" s="389" t="s">
        <v>81</v>
      </c>
      <c r="AD3" s="365"/>
      <c r="AE3" s="365"/>
      <c r="AF3" s="365"/>
      <c r="AG3" s="365"/>
      <c r="AH3" s="365"/>
      <c r="AI3" s="365"/>
      <c r="AJ3" s="365"/>
      <c r="AK3" s="365"/>
      <c r="AL3" s="366"/>
      <c r="AM3" s="364" t="s">
        <v>82</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83</v>
      </c>
      <c r="BO3" s="365"/>
      <c r="BP3" s="365"/>
      <c r="BQ3" s="365"/>
      <c r="BR3" s="365"/>
      <c r="BS3" s="365"/>
      <c r="BT3" s="365"/>
      <c r="BU3" s="366"/>
      <c r="BV3" s="364" t="s">
        <v>84</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85</v>
      </c>
      <c r="CU3" s="365"/>
      <c r="CV3" s="365"/>
      <c r="CW3" s="365"/>
      <c r="CX3" s="365"/>
      <c r="CY3" s="365"/>
      <c r="CZ3" s="365"/>
      <c r="DA3" s="366"/>
      <c r="DB3" s="364" t="s">
        <v>86</v>
      </c>
      <c r="DC3" s="365"/>
      <c r="DD3" s="365"/>
      <c r="DE3" s="365"/>
      <c r="DF3" s="365"/>
      <c r="DG3" s="365"/>
      <c r="DH3" s="365"/>
      <c r="DI3" s="366"/>
    </row>
    <row r="4" spans="1:119" ht="18.75" customHeight="1" x14ac:dyDescent="0.15">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87</v>
      </c>
      <c r="AZ4" s="368"/>
      <c r="BA4" s="368"/>
      <c r="BB4" s="368"/>
      <c r="BC4" s="368"/>
      <c r="BD4" s="368"/>
      <c r="BE4" s="368"/>
      <c r="BF4" s="368"/>
      <c r="BG4" s="368"/>
      <c r="BH4" s="368"/>
      <c r="BI4" s="368"/>
      <c r="BJ4" s="368"/>
      <c r="BK4" s="368"/>
      <c r="BL4" s="368"/>
      <c r="BM4" s="369"/>
      <c r="BN4" s="370">
        <v>2490670</v>
      </c>
      <c r="BO4" s="371"/>
      <c r="BP4" s="371"/>
      <c r="BQ4" s="371"/>
      <c r="BR4" s="371"/>
      <c r="BS4" s="371"/>
      <c r="BT4" s="371"/>
      <c r="BU4" s="372"/>
      <c r="BV4" s="370">
        <v>2565877</v>
      </c>
      <c r="BW4" s="371"/>
      <c r="BX4" s="371"/>
      <c r="BY4" s="371"/>
      <c r="BZ4" s="371"/>
      <c r="CA4" s="371"/>
      <c r="CB4" s="371"/>
      <c r="CC4" s="372"/>
      <c r="CD4" s="373" t="s">
        <v>88</v>
      </c>
      <c r="CE4" s="374"/>
      <c r="CF4" s="374"/>
      <c r="CG4" s="374"/>
      <c r="CH4" s="374"/>
      <c r="CI4" s="374"/>
      <c r="CJ4" s="374"/>
      <c r="CK4" s="374"/>
      <c r="CL4" s="374"/>
      <c r="CM4" s="374"/>
      <c r="CN4" s="374"/>
      <c r="CO4" s="374"/>
      <c r="CP4" s="374"/>
      <c r="CQ4" s="374"/>
      <c r="CR4" s="374"/>
      <c r="CS4" s="375"/>
      <c r="CT4" s="376">
        <v>6.9</v>
      </c>
      <c r="CU4" s="377"/>
      <c r="CV4" s="377"/>
      <c r="CW4" s="377"/>
      <c r="CX4" s="377"/>
      <c r="CY4" s="377"/>
      <c r="CZ4" s="377"/>
      <c r="DA4" s="378"/>
      <c r="DB4" s="376">
        <v>5.6</v>
      </c>
      <c r="DC4" s="377"/>
      <c r="DD4" s="377"/>
      <c r="DE4" s="377"/>
      <c r="DF4" s="377"/>
      <c r="DG4" s="377"/>
      <c r="DH4" s="377"/>
      <c r="DI4" s="378"/>
    </row>
    <row r="5" spans="1:119" ht="18.75" customHeight="1" x14ac:dyDescent="0.15">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89</v>
      </c>
      <c r="AN5" s="437"/>
      <c r="AO5" s="437"/>
      <c r="AP5" s="437"/>
      <c r="AQ5" s="437"/>
      <c r="AR5" s="437"/>
      <c r="AS5" s="437"/>
      <c r="AT5" s="438"/>
      <c r="AU5" s="439" t="s">
        <v>90</v>
      </c>
      <c r="AV5" s="440"/>
      <c r="AW5" s="440"/>
      <c r="AX5" s="440"/>
      <c r="AY5" s="441" t="s">
        <v>91</v>
      </c>
      <c r="AZ5" s="442"/>
      <c r="BA5" s="442"/>
      <c r="BB5" s="442"/>
      <c r="BC5" s="442"/>
      <c r="BD5" s="442"/>
      <c r="BE5" s="442"/>
      <c r="BF5" s="442"/>
      <c r="BG5" s="442"/>
      <c r="BH5" s="442"/>
      <c r="BI5" s="442"/>
      <c r="BJ5" s="442"/>
      <c r="BK5" s="442"/>
      <c r="BL5" s="442"/>
      <c r="BM5" s="443"/>
      <c r="BN5" s="407">
        <v>2384186</v>
      </c>
      <c r="BO5" s="408"/>
      <c r="BP5" s="408"/>
      <c r="BQ5" s="408"/>
      <c r="BR5" s="408"/>
      <c r="BS5" s="408"/>
      <c r="BT5" s="408"/>
      <c r="BU5" s="409"/>
      <c r="BV5" s="407">
        <v>2477141</v>
      </c>
      <c r="BW5" s="408"/>
      <c r="BX5" s="408"/>
      <c r="BY5" s="408"/>
      <c r="BZ5" s="408"/>
      <c r="CA5" s="408"/>
      <c r="CB5" s="408"/>
      <c r="CC5" s="409"/>
      <c r="CD5" s="410" t="s">
        <v>92</v>
      </c>
      <c r="CE5" s="411"/>
      <c r="CF5" s="411"/>
      <c r="CG5" s="411"/>
      <c r="CH5" s="411"/>
      <c r="CI5" s="411"/>
      <c r="CJ5" s="411"/>
      <c r="CK5" s="411"/>
      <c r="CL5" s="411"/>
      <c r="CM5" s="411"/>
      <c r="CN5" s="411"/>
      <c r="CO5" s="411"/>
      <c r="CP5" s="411"/>
      <c r="CQ5" s="411"/>
      <c r="CR5" s="411"/>
      <c r="CS5" s="412"/>
      <c r="CT5" s="404">
        <v>86.6</v>
      </c>
      <c r="CU5" s="405"/>
      <c r="CV5" s="405"/>
      <c r="CW5" s="405"/>
      <c r="CX5" s="405"/>
      <c r="CY5" s="405"/>
      <c r="CZ5" s="405"/>
      <c r="DA5" s="406"/>
      <c r="DB5" s="404">
        <v>83.7</v>
      </c>
      <c r="DC5" s="405"/>
      <c r="DD5" s="405"/>
      <c r="DE5" s="405"/>
      <c r="DF5" s="405"/>
      <c r="DG5" s="405"/>
      <c r="DH5" s="405"/>
      <c r="DI5" s="406"/>
    </row>
    <row r="6" spans="1:119" ht="18.75" customHeight="1" x14ac:dyDescent="0.15">
      <c r="A6" s="181"/>
      <c r="B6" s="413" t="s">
        <v>93</v>
      </c>
      <c r="C6" s="414"/>
      <c r="D6" s="414"/>
      <c r="E6" s="415"/>
      <c r="F6" s="415"/>
      <c r="G6" s="415"/>
      <c r="H6" s="415"/>
      <c r="I6" s="415"/>
      <c r="J6" s="415"/>
      <c r="K6" s="415"/>
      <c r="L6" s="415" t="s">
        <v>94</v>
      </c>
      <c r="M6" s="415"/>
      <c r="N6" s="415"/>
      <c r="O6" s="415"/>
      <c r="P6" s="415"/>
      <c r="Q6" s="415"/>
      <c r="R6" s="419"/>
      <c r="S6" s="419"/>
      <c r="T6" s="419"/>
      <c r="U6" s="419"/>
      <c r="V6" s="420"/>
      <c r="W6" s="423" t="s">
        <v>95</v>
      </c>
      <c r="X6" s="424"/>
      <c r="Y6" s="424"/>
      <c r="Z6" s="424"/>
      <c r="AA6" s="424"/>
      <c r="AB6" s="414"/>
      <c r="AC6" s="427" t="s">
        <v>96</v>
      </c>
      <c r="AD6" s="428"/>
      <c r="AE6" s="428"/>
      <c r="AF6" s="428"/>
      <c r="AG6" s="428"/>
      <c r="AH6" s="428"/>
      <c r="AI6" s="428"/>
      <c r="AJ6" s="428"/>
      <c r="AK6" s="428"/>
      <c r="AL6" s="429"/>
      <c r="AM6" s="436" t="s">
        <v>97</v>
      </c>
      <c r="AN6" s="437"/>
      <c r="AO6" s="437"/>
      <c r="AP6" s="437"/>
      <c r="AQ6" s="437"/>
      <c r="AR6" s="437"/>
      <c r="AS6" s="437"/>
      <c r="AT6" s="438"/>
      <c r="AU6" s="439" t="s">
        <v>90</v>
      </c>
      <c r="AV6" s="440"/>
      <c r="AW6" s="440"/>
      <c r="AX6" s="440"/>
      <c r="AY6" s="441" t="s">
        <v>98</v>
      </c>
      <c r="AZ6" s="442"/>
      <c r="BA6" s="442"/>
      <c r="BB6" s="442"/>
      <c r="BC6" s="442"/>
      <c r="BD6" s="442"/>
      <c r="BE6" s="442"/>
      <c r="BF6" s="442"/>
      <c r="BG6" s="442"/>
      <c r="BH6" s="442"/>
      <c r="BI6" s="442"/>
      <c r="BJ6" s="442"/>
      <c r="BK6" s="442"/>
      <c r="BL6" s="442"/>
      <c r="BM6" s="443"/>
      <c r="BN6" s="407">
        <v>106484</v>
      </c>
      <c r="BO6" s="408"/>
      <c r="BP6" s="408"/>
      <c r="BQ6" s="408"/>
      <c r="BR6" s="408"/>
      <c r="BS6" s="408"/>
      <c r="BT6" s="408"/>
      <c r="BU6" s="409"/>
      <c r="BV6" s="407">
        <v>88736</v>
      </c>
      <c r="BW6" s="408"/>
      <c r="BX6" s="408"/>
      <c r="BY6" s="408"/>
      <c r="BZ6" s="408"/>
      <c r="CA6" s="408"/>
      <c r="CB6" s="408"/>
      <c r="CC6" s="409"/>
      <c r="CD6" s="410" t="s">
        <v>99</v>
      </c>
      <c r="CE6" s="411"/>
      <c r="CF6" s="411"/>
      <c r="CG6" s="411"/>
      <c r="CH6" s="411"/>
      <c r="CI6" s="411"/>
      <c r="CJ6" s="411"/>
      <c r="CK6" s="411"/>
      <c r="CL6" s="411"/>
      <c r="CM6" s="411"/>
      <c r="CN6" s="411"/>
      <c r="CO6" s="411"/>
      <c r="CP6" s="411"/>
      <c r="CQ6" s="411"/>
      <c r="CR6" s="411"/>
      <c r="CS6" s="412"/>
      <c r="CT6" s="444">
        <v>86.9</v>
      </c>
      <c r="CU6" s="445"/>
      <c r="CV6" s="445"/>
      <c r="CW6" s="445"/>
      <c r="CX6" s="445"/>
      <c r="CY6" s="445"/>
      <c r="CZ6" s="445"/>
      <c r="DA6" s="446"/>
      <c r="DB6" s="444">
        <v>84.4</v>
      </c>
      <c r="DC6" s="445"/>
      <c r="DD6" s="445"/>
      <c r="DE6" s="445"/>
      <c r="DF6" s="445"/>
      <c r="DG6" s="445"/>
      <c r="DH6" s="445"/>
      <c r="DI6" s="446"/>
    </row>
    <row r="7" spans="1:119" ht="18.75" customHeight="1" x14ac:dyDescent="0.15">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100</v>
      </c>
      <c r="AN7" s="437"/>
      <c r="AO7" s="437"/>
      <c r="AP7" s="437"/>
      <c r="AQ7" s="437"/>
      <c r="AR7" s="437"/>
      <c r="AS7" s="437"/>
      <c r="AT7" s="438"/>
      <c r="AU7" s="439" t="s">
        <v>90</v>
      </c>
      <c r="AV7" s="440"/>
      <c r="AW7" s="440"/>
      <c r="AX7" s="440"/>
      <c r="AY7" s="441" t="s">
        <v>101</v>
      </c>
      <c r="AZ7" s="442"/>
      <c r="BA7" s="442"/>
      <c r="BB7" s="442"/>
      <c r="BC7" s="442"/>
      <c r="BD7" s="442"/>
      <c r="BE7" s="442"/>
      <c r="BF7" s="442"/>
      <c r="BG7" s="442"/>
      <c r="BH7" s="442"/>
      <c r="BI7" s="442"/>
      <c r="BJ7" s="442"/>
      <c r="BK7" s="442"/>
      <c r="BL7" s="442"/>
      <c r="BM7" s="443"/>
      <c r="BN7" s="407">
        <v>12651</v>
      </c>
      <c r="BO7" s="408"/>
      <c r="BP7" s="408"/>
      <c r="BQ7" s="408"/>
      <c r="BR7" s="408"/>
      <c r="BS7" s="408"/>
      <c r="BT7" s="408"/>
      <c r="BU7" s="409"/>
      <c r="BV7" s="407">
        <v>12925</v>
      </c>
      <c r="BW7" s="408"/>
      <c r="BX7" s="408"/>
      <c r="BY7" s="408"/>
      <c r="BZ7" s="408"/>
      <c r="CA7" s="408"/>
      <c r="CB7" s="408"/>
      <c r="CC7" s="409"/>
      <c r="CD7" s="410" t="s">
        <v>102</v>
      </c>
      <c r="CE7" s="411"/>
      <c r="CF7" s="411"/>
      <c r="CG7" s="411"/>
      <c r="CH7" s="411"/>
      <c r="CI7" s="411"/>
      <c r="CJ7" s="411"/>
      <c r="CK7" s="411"/>
      <c r="CL7" s="411"/>
      <c r="CM7" s="411"/>
      <c r="CN7" s="411"/>
      <c r="CO7" s="411"/>
      <c r="CP7" s="411"/>
      <c r="CQ7" s="411"/>
      <c r="CR7" s="411"/>
      <c r="CS7" s="412"/>
      <c r="CT7" s="407">
        <v>1352599</v>
      </c>
      <c r="CU7" s="408"/>
      <c r="CV7" s="408"/>
      <c r="CW7" s="408"/>
      <c r="CX7" s="408"/>
      <c r="CY7" s="408"/>
      <c r="CZ7" s="408"/>
      <c r="DA7" s="409"/>
      <c r="DB7" s="407">
        <v>1364491</v>
      </c>
      <c r="DC7" s="408"/>
      <c r="DD7" s="408"/>
      <c r="DE7" s="408"/>
      <c r="DF7" s="408"/>
      <c r="DG7" s="408"/>
      <c r="DH7" s="408"/>
      <c r="DI7" s="409"/>
    </row>
    <row r="8" spans="1:119" ht="18.75" customHeight="1" thickBot="1" x14ac:dyDescent="0.2">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103</v>
      </c>
      <c r="AN8" s="437"/>
      <c r="AO8" s="437"/>
      <c r="AP8" s="437"/>
      <c r="AQ8" s="437"/>
      <c r="AR8" s="437"/>
      <c r="AS8" s="437"/>
      <c r="AT8" s="438"/>
      <c r="AU8" s="439" t="s">
        <v>90</v>
      </c>
      <c r="AV8" s="440"/>
      <c r="AW8" s="440"/>
      <c r="AX8" s="440"/>
      <c r="AY8" s="441" t="s">
        <v>104</v>
      </c>
      <c r="AZ8" s="442"/>
      <c r="BA8" s="442"/>
      <c r="BB8" s="442"/>
      <c r="BC8" s="442"/>
      <c r="BD8" s="442"/>
      <c r="BE8" s="442"/>
      <c r="BF8" s="442"/>
      <c r="BG8" s="442"/>
      <c r="BH8" s="442"/>
      <c r="BI8" s="442"/>
      <c r="BJ8" s="442"/>
      <c r="BK8" s="442"/>
      <c r="BL8" s="442"/>
      <c r="BM8" s="443"/>
      <c r="BN8" s="407">
        <v>93833</v>
      </c>
      <c r="BO8" s="408"/>
      <c r="BP8" s="408"/>
      <c r="BQ8" s="408"/>
      <c r="BR8" s="408"/>
      <c r="BS8" s="408"/>
      <c r="BT8" s="408"/>
      <c r="BU8" s="409"/>
      <c r="BV8" s="407">
        <v>75811</v>
      </c>
      <c r="BW8" s="408"/>
      <c r="BX8" s="408"/>
      <c r="BY8" s="408"/>
      <c r="BZ8" s="408"/>
      <c r="CA8" s="408"/>
      <c r="CB8" s="408"/>
      <c r="CC8" s="409"/>
      <c r="CD8" s="410" t="s">
        <v>105</v>
      </c>
      <c r="CE8" s="411"/>
      <c r="CF8" s="411"/>
      <c r="CG8" s="411"/>
      <c r="CH8" s="411"/>
      <c r="CI8" s="411"/>
      <c r="CJ8" s="411"/>
      <c r="CK8" s="411"/>
      <c r="CL8" s="411"/>
      <c r="CM8" s="411"/>
      <c r="CN8" s="411"/>
      <c r="CO8" s="411"/>
      <c r="CP8" s="411"/>
      <c r="CQ8" s="411"/>
      <c r="CR8" s="411"/>
      <c r="CS8" s="412"/>
      <c r="CT8" s="447">
        <v>0.12</v>
      </c>
      <c r="CU8" s="448"/>
      <c r="CV8" s="448"/>
      <c r="CW8" s="448"/>
      <c r="CX8" s="448"/>
      <c r="CY8" s="448"/>
      <c r="CZ8" s="448"/>
      <c r="DA8" s="449"/>
      <c r="DB8" s="447">
        <v>0.13</v>
      </c>
      <c r="DC8" s="448"/>
      <c r="DD8" s="448"/>
      <c r="DE8" s="448"/>
      <c r="DF8" s="448"/>
      <c r="DG8" s="448"/>
      <c r="DH8" s="448"/>
      <c r="DI8" s="449"/>
    </row>
    <row r="9" spans="1:119" ht="18.75" customHeight="1" thickBot="1" x14ac:dyDescent="0.2">
      <c r="A9" s="181"/>
      <c r="B9" s="401" t="s">
        <v>106</v>
      </c>
      <c r="C9" s="402"/>
      <c r="D9" s="402"/>
      <c r="E9" s="402"/>
      <c r="F9" s="402"/>
      <c r="G9" s="402"/>
      <c r="H9" s="402"/>
      <c r="I9" s="402"/>
      <c r="J9" s="402"/>
      <c r="K9" s="450"/>
      <c r="L9" s="451" t="s">
        <v>107</v>
      </c>
      <c r="M9" s="452"/>
      <c r="N9" s="452"/>
      <c r="O9" s="452"/>
      <c r="P9" s="452"/>
      <c r="Q9" s="453"/>
      <c r="R9" s="454">
        <v>1265</v>
      </c>
      <c r="S9" s="455"/>
      <c r="T9" s="455"/>
      <c r="U9" s="455"/>
      <c r="V9" s="456"/>
      <c r="W9" s="364" t="s">
        <v>108</v>
      </c>
      <c r="X9" s="365"/>
      <c r="Y9" s="365"/>
      <c r="Z9" s="365"/>
      <c r="AA9" s="365"/>
      <c r="AB9" s="365"/>
      <c r="AC9" s="365"/>
      <c r="AD9" s="365"/>
      <c r="AE9" s="365"/>
      <c r="AF9" s="365"/>
      <c r="AG9" s="365"/>
      <c r="AH9" s="365"/>
      <c r="AI9" s="365"/>
      <c r="AJ9" s="365"/>
      <c r="AK9" s="365"/>
      <c r="AL9" s="366"/>
      <c r="AM9" s="436" t="s">
        <v>109</v>
      </c>
      <c r="AN9" s="437"/>
      <c r="AO9" s="437"/>
      <c r="AP9" s="437"/>
      <c r="AQ9" s="437"/>
      <c r="AR9" s="437"/>
      <c r="AS9" s="437"/>
      <c r="AT9" s="438"/>
      <c r="AU9" s="439" t="s">
        <v>90</v>
      </c>
      <c r="AV9" s="440"/>
      <c r="AW9" s="440"/>
      <c r="AX9" s="440"/>
      <c r="AY9" s="441" t="s">
        <v>110</v>
      </c>
      <c r="AZ9" s="442"/>
      <c r="BA9" s="442"/>
      <c r="BB9" s="442"/>
      <c r="BC9" s="442"/>
      <c r="BD9" s="442"/>
      <c r="BE9" s="442"/>
      <c r="BF9" s="442"/>
      <c r="BG9" s="442"/>
      <c r="BH9" s="442"/>
      <c r="BI9" s="442"/>
      <c r="BJ9" s="442"/>
      <c r="BK9" s="442"/>
      <c r="BL9" s="442"/>
      <c r="BM9" s="443"/>
      <c r="BN9" s="407">
        <v>18022</v>
      </c>
      <c r="BO9" s="408"/>
      <c r="BP9" s="408"/>
      <c r="BQ9" s="408"/>
      <c r="BR9" s="408"/>
      <c r="BS9" s="408"/>
      <c r="BT9" s="408"/>
      <c r="BU9" s="409"/>
      <c r="BV9" s="407">
        <v>-376</v>
      </c>
      <c r="BW9" s="408"/>
      <c r="BX9" s="408"/>
      <c r="BY9" s="408"/>
      <c r="BZ9" s="408"/>
      <c r="CA9" s="408"/>
      <c r="CB9" s="408"/>
      <c r="CC9" s="409"/>
      <c r="CD9" s="410" t="s">
        <v>111</v>
      </c>
      <c r="CE9" s="411"/>
      <c r="CF9" s="411"/>
      <c r="CG9" s="411"/>
      <c r="CH9" s="411"/>
      <c r="CI9" s="411"/>
      <c r="CJ9" s="411"/>
      <c r="CK9" s="411"/>
      <c r="CL9" s="411"/>
      <c r="CM9" s="411"/>
      <c r="CN9" s="411"/>
      <c r="CO9" s="411"/>
      <c r="CP9" s="411"/>
      <c r="CQ9" s="411"/>
      <c r="CR9" s="411"/>
      <c r="CS9" s="412"/>
      <c r="CT9" s="404">
        <v>11</v>
      </c>
      <c r="CU9" s="405"/>
      <c r="CV9" s="405"/>
      <c r="CW9" s="405"/>
      <c r="CX9" s="405"/>
      <c r="CY9" s="405"/>
      <c r="CZ9" s="405"/>
      <c r="DA9" s="406"/>
      <c r="DB9" s="404">
        <v>11.6</v>
      </c>
      <c r="DC9" s="405"/>
      <c r="DD9" s="405"/>
      <c r="DE9" s="405"/>
      <c r="DF9" s="405"/>
      <c r="DG9" s="405"/>
      <c r="DH9" s="405"/>
      <c r="DI9" s="406"/>
    </row>
    <row r="10" spans="1:119" ht="18.75" customHeight="1" thickBot="1" x14ac:dyDescent="0.2">
      <c r="A10" s="181"/>
      <c r="B10" s="401"/>
      <c r="C10" s="402"/>
      <c r="D10" s="402"/>
      <c r="E10" s="402"/>
      <c r="F10" s="402"/>
      <c r="G10" s="402"/>
      <c r="H10" s="402"/>
      <c r="I10" s="402"/>
      <c r="J10" s="402"/>
      <c r="K10" s="450"/>
      <c r="L10" s="457" t="s">
        <v>112</v>
      </c>
      <c r="M10" s="437"/>
      <c r="N10" s="437"/>
      <c r="O10" s="437"/>
      <c r="P10" s="437"/>
      <c r="Q10" s="438"/>
      <c r="R10" s="458">
        <v>1415</v>
      </c>
      <c r="S10" s="459"/>
      <c r="T10" s="459"/>
      <c r="U10" s="459"/>
      <c r="V10" s="460"/>
      <c r="W10" s="395"/>
      <c r="X10" s="396"/>
      <c r="Y10" s="396"/>
      <c r="Z10" s="396"/>
      <c r="AA10" s="396"/>
      <c r="AB10" s="396"/>
      <c r="AC10" s="396"/>
      <c r="AD10" s="396"/>
      <c r="AE10" s="396"/>
      <c r="AF10" s="396"/>
      <c r="AG10" s="396"/>
      <c r="AH10" s="396"/>
      <c r="AI10" s="396"/>
      <c r="AJ10" s="396"/>
      <c r="AK10" s="396"/>
      <c r="AL10" s="399"/>
      <c r="AM10" s="436" t="s">
        <v>113</v>
      </c>
      <c r="AN10" s="437"/>
      <c r="AO10" s="437"/>
      <c r="AP10" s="437"/>
      <c r="AQ10" s="437"/>
      <c r="AR10" s="437"/>
      <c r="AS10" s="437"/>
      <c r="AT10" s="438"/>
      <c r="AU10" s="439" t="s">
        <v>114</v>
      </c>
      <c r="AV10" s="440"/>
      <c r="AW10" s="440"/>
      <c r="AX10" s="440"/>
      <c r="AY10" s="441" t="s">
        <v>115</v>
      </c>
      <c r="AZ10" s="442"/>
      <c r="BA10" s="442"/>
      <c r="BB10" s="442"/>
      <c r="BC10" s="442"/>
      <c r="BD10" s="442"/>
      <c r="BE10" s="442"/>
      <c r="BF10" s="442"/>
      <c r="BG10" s="442"/>
      <c r="BH10" s="442"/>
      <c r="BI10" s="442"/>
      <c r="BJ10" s="442"/>
      <c r="BK10" s="442"/>
      <c r="BL10" s="442"/>
      <c r="BM10" s="443"/>
      <c r="BN10" s="407">
        <v>170029</v>
      </c>
      <c r="BO10" s="408"/>
      <c r="BP10" s="408"/>
      <c r="BQ10" s="408"/>
      <c r="BR10" s="408"/>
      <c r="BS10" s="408"/>
      <c r="BT10" s="408"/>
      <c r="BU10" s="409"/>
      <c r="BV10" s="407">
        <v>220037</v>
      </c>
      <c r="BW10" s="408"/>
      <c r="BX10" s="408"/>
      <c r="BY10" s="408"/>
      <c r="BZ10" s="408"/>
      <c r="CA10" s="408"/>
      <c r="CB10" s="408"/>
      <c r="CC10" s="409"/>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01"/>
      <c r="C11" s="402"/>
      <c r="D11" s="402"/>
      <c r="E11" s="402"/>
      <c r="F11" s="402"/>
      <c r="G11" s="402"/>
      <c r="H11" s="402"/>
      <c r="I11" s="402"/>
      <c r="J11" s="402"/>
      <c r="K11" s="450"/>
      <c r="L11" s="461" t="s">
        <v>117</v>
      </c>
      <c r="M11" s="462"/>
      <c r="N11" s="462"/>
      <c r="O11" s="462"/>
      <c r="P11" s="462"/>
      <c r="Q11" s="463"/>
      <c r="R11" s="464" t="s">
        <v>118</v>
      </c>
      <c r="S11" s="465"/>
      <c r="T11" s="465"/>
      <c r="U11" s="465"/>
      <c r="V11" s="466"/>
      <c r="W11" s="395"/>
      <c r="X11" s="396"/>
      <c r="Y11" s="396"/>
      <c r="Z11" s="396"/>
      <c r="AA11" s="396"/>
      <c r="AB11" s="396"/>
      <c r="AC11" s="396"/>
      <c r="AD11" s="396"/>
      <c r="AE11" s="396"/>
      <c r="AF11" s="396"/>
      <c r="AG11" s="396"/>
      <c r="AH11" s="396"/>
      <c r="AI11" s="396"/>
      <c r="AJ11" s="396"/>
      <c r="AK11" s="396"/>
      <c r="AL11" s="399"/>
      <c r="AM11" s="436" t="s">
        <v>119</v>
      </c>
      <c r="AN11" s="437"/>
      <c r="AO11" s="437"/>
      <c r="AP11" s="437"/>
      <c r="AQ11" s="437"/>
      <c r="AR11" s="437"/>
      <c r="AS11" s="437"/>
      <c r="AT11" s="438"/>
      <c r="AU11" s="439" t="s">
        <v>114</v>
      </c>
      <c r="AV11" s="440"/>
      <c r="AW11" s="440"/>
      <c r="AX11" s="440"/>
      <c r="AY11" s="441" t="s">
        <v>120</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121</v>
      </c>
      <c r="CE11" s="411"/>
      <c r="CF11" s="411"/>
      <c r="CG11" s="411"/>
      <c r="CH11" s="411"/>
      <c r="CI11" s="411"/>
      <c r="CJ11" s="411"/>
      <c r="CK11" s="411"/>
      <c r="CL11" s="411"/>
      <c r="CM11" s="411"/>
      <c r="CN11" s="411"/>
      <c r="CO11" s="411"/>
      <c r="CP11" s="411"/>
      <c r="CQ11" s="411"/>
      <c r="CR11" s="411"/>
      <c r="CS11" s="412"/>
      <c r="CT11" s="447" t="s">
        <v>122</v>
      </c>
      <c r="CU11" s="448"/>
      <c r="CV11" s="448"/>
      <c r="CW11" s="448"/>
      <c r="CX11" s="448"/>
      <c r="CY11" s="448"/>
      <c r="CZ11" s="448"/>
      <c r="DA11" s="449"/>
      <c r="DB11" s="447" t="s">
        <v>122</v>
      </c>
      <c r="DC11" s="448"/>
      <c r="DD11" s="448"/>
      <c r="DE11" s="448"/>
      <c r="DF11" s="448"/>
      <c r="DG11" s="448"/>
      <c r="DH11" s="448"/>
      <c r="DI11" s="449"/>
    </row>
    <row r="12" spans="1:119" ht="18.75" customHeight="1" x14ac:dyDescent="0.15">
      <c r="A12" s="181"/>
      <c r="B12" s="467" t="s">
        <v>123</v>
      </c>
      <c r="C12" s="468"/>
      <c r="D12" s="468"/>
      <c r="E12" s="468"/>
      <c r="F12" s="468"/>
      <c r="G12" s="468"/>
      <c r="H12" s="468"/>
      <c r="I12" s="468"/>
      <c r="J12" s="468"/>
      <c r="K12" s="469"/>
      <c r="L12" s="476" t="s">
        <v>124</v>
      </c>
      <c r="M12" s="477"/>
      <c r="N12" s="477"/>
      <c r="O12" s="477"/>
      <c r="P12" s="477"/>
      <c r="Q12" s="478"/>
      <c r="R12" s="479">
        <v>1242</v>
      </c>
      <c r="S12" s="480"/>
      <c r="T12" s="480"/>
      <c r="U12" s="480"/>
      <c r="V12" s="481"/>
      <c r="W12" s="482" t="s">
        <v>1</v>
      </c>
      <c r="X12" s="440"/>
      <c r="Y12" s="440"/>
      <c r="Z12" s="440"/>
      <c r="AA12" s="440"/>
      <c r="AB12" s="483"/>
      <c r="AC12" s="484" t="s">
        <v>125</v>
      </c>
      <c r="AD12" s="485"/>
      <c r="AE12" s="485"/>
      <c r="AF12" s="485"/>
      <c r="AG12" s="486"/>
      <c r="AH12" s="484" t="s">
        <v>126</v>
      </c>
      <c r="AI12" s="485"/>
      <c r="AJ12" s="485"/>
      <c r="AK12" s="485"/>
      <c r="AL12" s="487"/>
      <c r="AM12" s="436" t="s">
        <v>127</v>
      </c>
      <c r="AN12" s="437"/>
      <c r="AO12" s="437"/>
      <c r="AP12" s="437"/>
      <c r="AQ12" s="437"/>
      <c r="AR12" s="437"/>
      <c r="AS12" s="437"/>
      <c r="AT12" s="438"/>
      <c r="AU12" s="439" t="s">
        <v>90</v>
      </c>
      <c r="AV12" s="440"/>
      <c r="AW12" s="440"/>
      <c r="AX12" s="440"/>
      <c r="AY12" s="441" t="s">
        <v>128</v>
      </c>
      <c r="AZ12" s="442"/>
      <c r="BA12" s="442"/>
      <c r="BB12" s="442"/>
      <c r="BC12" s="442"/>
      <c r="BD12" s="442"/>
      <c r="BE12" s="442"/>
      <c r="BF12" s="442"/>
      <c r="BG12" s="442"/>
      <c r="BH12" s="442"/>
      <c r="BI12" s="442"/>
      <c r="BJ12" s="442"/>
      <c r="BK12" s="442"/>
      <c r="BL12" s="442"/>
      <c r="BM12" s="443"/>
      <c r="BN12" s="407">
        <v>200481</v>
      </c>
      <c r="BO12" s="408"/>
      <c r="BP12" s="408"/>
      <c r="BQ12" s="408"/>
      <c r="BR12" s="408"/>
      <c r="BS12" s="408"/>
      <c r="BT12" s="408"/>
      <c r="BU12" s="409"/>
      <c r="BV12" s="407">
        <v>191554</v>
      </c>
      <c r="BW12" s="408"/>
      <c r="BX12" s="408"/>
      <c r="BY12" s="408"/>
      <c r="BZ12" s="408"/>
      <c r="CA12" s="408"/>
      <c r="CB12" s="408"/>
      <c r="CC12" s="409"/>
      <c r="CD12" s="410" t="s">
        <v>129</v>
      </c>
      <c r="CE12" s="411"/>
      <c r="CF12" s="411"/>
      <c r="CG12" s="411"/>
      <c r="CH12" s="411"/>
      <c r="CI12" s="411"/>
      <c r="CJ12" s="411"/>
      <c r="CK12" s="411"/>
      <c r="CL12" s="411"/>
      <c r="CM12" s="411"/>
      <c r="CN12" s="411"/>
      <c r="CO12" s="411"/>
      <c r="CP12" s="411"/>
      <c r="CQ12" s="411"/>
      <c r="CR12" s="411"/>
      <c r="CS12" s="412"/>
      <c r="CT12" s="447" t="s">
        <v>122</v>
      </c>
      <c r="CU12" s="448"/>
      <c r="CV12" s="448"/>
      <c r="CW12" s="448"/>
      <c r="CX12" s="448"/>
      <c r="CY12" s="448"/>
      <c r="CZ12" s="448"/>
      <c r="DA12" s="449"/>
      <c r="DB12" s="447" t="s">
        <v>122</v>
      </c>
      <c r="DC12" s="448"/>
      <c r="DD12" s="448"/>
      <c r="DE12" s="448"/>
      <c r="DF12" s="448"/>
      <c r="DG12" s="448"/>
      <c r="DH12" s="448"/>
      <c r="DI12" s="449"/>
    </row>
    <row r="13" spans="1:119" ht="18.75" customHeight="1" x14ac:dyDescent="0.15">
      <c r="A13" s="181"/>
      <c r="B13" s="470"/>
      <c r="C13" s="471"/>
      <c r="D13" s="471"/>
      <c r="E13" s="471"/>
      <c r="F13" s="471"/>
      <c r="G13" s="471"/>
      <c r="H13" s="471"/>
      <c r="I13" s="471"/>
      <c r="J13" s="471"/>
      <c r="K13" s="472"/>
      <c r="L13" s="190"/>
      <c r="M13" s="498" t="s">
        <v>130</v>
      </c>
      <c r="N13" s="499"/>
      <c r="O13" s="499"/>
      <c r="P13" s="499"/>
      <c r="Q13" s="500"/>
      <c r="R13" s="491">
        <v>1242</v>
      </c>
      <c r="S13" s="492"/>
      <c r="T13" s="492"/>
      <c r="U13" s="492"/>
      <c r="V13" s="493"/>
      <c r="W13" s="423" t="s">
        <v>131</v>
      </c>
      <c r="X13" s="424"/>
      <c r="Y13" s="424"/>
      <c r="Z13" s="424"/>
      <c r="AA13" s="424"/>
      <c r="AB13" s="414"/>
      <c r="AC13" s="458">
        <v>167</v>
      </c>
      <c r="AD13" s="459"/>
      <c r="AE13" s="459"/>
      <c r="AF13" s="459"/>
      <c r="AG13" s="501"/>
      <c r="AH13" s="458">
        <v>222</v>
      </c>
      <c r="AI13" s="459"/>
      <c r="AJ13" s="459"/>
      <c r="AK13" s="459"/>
      <c r="AL13" s="460"/>
      <c r="AM13" s="436" t="s">
        <v>132</v>
      </c>
      <c r="AN13" s="437"/>
      <c r="AO13" s="437"/>
      <c r="AP13" s="437"/>
      <c r="AQ13" s="437"/>
      <c r="AR13" s="437"/>
      <c r="AS13" s="437"/>
      <c r="AT13" s="438"/>
      <c r="AU13" s="439" t="s">
        <v>114</v>
      </c>
      <c r="AV13" s="440"/>
      <c r="AW13" s="440"/>
      <c r="AX13" s="440"/>
      <c r="AY13" s="441" t="s">
        <v>133</v>
      </c>
      <c r="AZ13" s="442"/>
      <c r="BA13" s="442"/>
      <c r="BB13" s="442"/>
      <c r="BC13" s="442"/>
      <c r="BD13" s="442"/>
      <c r="BE13" s="442"/>
      <c r="BF13" s="442"/>
      <c r="BG13" s="442"/>
      <c r="BH13" s="442"/>
      <c r="BI13" s="442"/>
      <c r="BJ13" s="442"/>
      <c r="BK13" s="442"/>
      <c r="BL13" s="442"/>
      <c r="BM13" s="443"/>
      <c r="BN13" s="407">
        <v>-12430</v>
      </c>
      <c r="BO13" s="408"/>
      <c r="BP13" s="408"/>
      <c r="BQ13" s="408"/>
      <c r="BR13" s="408"/>
      <c r="BS13" s="408"/>
      <c r="BT13" s="408"/>
      <c r="BU13" s="409"/>
      <c r="BV13" s="407">
        <v>28107</v>
      </c>
      <c r="BW13" s="408"/>
      <c r="BX13" s="408"/>
      <c r="BY13" s="408"/>
      <c r="BZ13" s="408"/>
      <c r="CA13" s="408"/>
      <c r="CB13" s="408"/>
      <c r="CC13" s="409"/>
      <c r="CD13" s="410" t="s">
        <v>134</v>
      </c>
      <c r="CE13" s="411"/>
      <c r="CF13" s="411"/>
      <c r="CG13" s="411"/>
      <c r="CH13" s="411"/>
      <c r="CI13" s="411"/>
      <c r="CJ13" s="411"/>
      <c r="CK13" s="411"/>
      <c r="CL13" s="411"/>
      <c r="CM13" s="411"/>
      <c r="CN13" s="411"/>
      <c r="CO13" s="411"/>
      <c r="CP13" s="411"/>
      <c r="CQ13" s="411"/>
      <c r="CR13" s="411"/>
      <c r="CS13" s="412"/>
      <c r="CT13" s="404">
        <v>10.199999999999999</v>
      </c>
      <c r="CU13" s="405"/>
      <c r="CV13" s="405"/>
      <c r="CW13" s="405"/>
      <c r="CX13" s="405"/>
      <c r="CY13" s="405"/>
      <c r="CZ13" s="405"/>
      <c r="DA13" s="406"/>
      <c r="DB13" s="404">
        <v>11</v>
      </c>
      <c r="DC13" s="405"/>
      <c r="DD13" s="405"/>
      <c r="DE13" s="405"/>
      <c r="DF13" s="405"/>
      <c r="DG13" s="405"/>
      <c r="DH13" s="405"/>
      <c r="DI13" s="406"/>
    </row>
    <row r="14" spans="1:119" ht="18.75" customHeight="1" thickBot="1" x14ac:dyDescent="0.2">
      <c r="A14" s="181"/>
      <c r="B14" s="470"/>
      <c r="C14" s="471"/>
      <c r="D14" s="471"/>
      <c r="E14" s="471"/>
      <c r="F14" s="471"/>
      <c r="G14" s="471"/>
      <c r="H14" s="471"/>
      <c r="I14" s="471"/>
      <c r="J14" s="471"/>
      <c r="K14" s="472"/>
      <c r="L14" s="488" t="s">
        <v>135</v>
      </c>
      <c r="M14" s="489"/>
      <c r="N14" s="489"/>
      <c r="O14" s="489"/>
      <c r="P14" s="489"/>
      <c r="Q14" s="490"/>
      <c r="R14" s="491">
        <v>1272</v>
      </c>
      <c r="S14" s="492"/>
      <c r="T14" s="492"/>
      <c r="U14" s="492"/>
      <c r="V14" s="493"/>
      <c r="W14" s="397"/>
      <c r="X14" s="398"/>
      <c r="Y14" s="398"/>
      <c r="Z14" s="398"/>
      <c r="AA14" s="398"/>
      <c r="AB14" s="387"/>
      <c r="AC14" s="494">
        <v>25</v>
      </c>
      <c r="AD14" s="495"/>
      <c r="AE14" s="495"/>
      <c r="AF14" s="495"/>
      <c r="AG14" s="496"/>
      <c r="AH14" s="494">
        <v>27.7</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136</v>
      </c>
      <c r="CE14" s="503"/>
      <c r="CF14" s="503"/>
      <c r="CG14" s="503"/>
      <c r="CH14" s="503"/>
      <c r="CI14" s="503"/>
      <c r="CJ14" s="503"/>
      <c r="CK14" s="503"/>
      <c r="CL14" s="503"/>
      <c r="CM14" s="503"/>
      <c r="CN14" s="503"/>
      <c r="CO14" s="503"/>
      <c r="CP14" s="503"/>
      <c r="CQ14" s="503"/>
      <c r="CR14" s="503"/>
      <c r="CS14" s="504"/>
      <c r="CT14" s="505" t="s">
        <v>122</v>
      </c>
      <c r="CU14" s="506"/>
      <c r="CV14" s="506"/>
      <c r="CW14" s="506"/>
      <c r="CX14" s="506"/>
      <c r="CY14" s="506"/>
      <c r="CZ14" s="506"/>
      <c r="DA14" s="507"/>
      <c r="DB14" s="505">
        <v>2.8</v>
      </c>
      <c r="DC14" s="506"/>
      <c r="DD14" s="506"/>
      <c r="DE14" s="506"/>
      <c r="DF14" s="506"/>
      <c r="DG14" s="506"/>
      <c r="DH14" s="506"/>
      <c r="DI14" s="507"/>
    </row>
    <row r="15" spans="1:119" ht="18.75" customHeight="1" x14ac:dyDescent="0.15">
      <c r="A15" s="181"/>
      <c r="B15" s="470"/>
      <c r="C15" s="471"/>
      <c r="D15" s="471"/>
      <c r="E15" s="471"/>
      <c r="F15" s="471"/>
      <c r="G15" s="471"/>
      <c r="H15" s="471"/>
      <c r="I15" s="471"/>
      <c r="J15" s="471"/>
      <c r="K15" s="472"/>
      <c r="L15" s="190"/>
      <c r="M15" s="498" t="s">
        <v>130</v>
      </c>
      <c r="N15" s="499"/>
      <c r="O15" s="499"/>
      <c r="P15" s="499"/>
      <c r="Q15" s="500"/>
      <c r="R15" s="491">
        <v>1272</v>
      </c>
      <c r="S15" s="492"/>
      <c r="T15" s="492"/>
      <c r="U15" s="492"/>
      <c r="V15" s="493"/>
      <c r="W15" s="423" t="s">
        <v>137</v>
      </c>
      <c r="X15" s="424"/>
      <c r="Y15" s="424"/>
      <c r="Z15" s="424"/>
      <c r="AA15" s="424"/>
      <c r="AB15" s="414"/>
      <c r="AC15" s="458">
        <v>156</v>
      </c>
      <c r="AD15" s="459"/>
      <c r="AE15" s="459"/>
      <c r="AF15" s="459"/>
      <c r="AG15" s="501"/>
      <c r="AH15" s="458">
        <v>222</v>
      </c>
      <c r="AI15" s="459"/>
      <c r="AJ15" s="459"/>
      <c r="AK15" s="459"/>
      <c r="AL15" s="460"/>
      <c r="AM15" s="436"/>
      <c r="AN15" s="437"/>
      <c r="AO15" s="437"/>
      <c r="AP15" s="437"/>
      <c r="AQ15" s="437"/>
      <c r="AR15" s="437"/>
      <c r="AS15" s="437"/>
      <c r="AT15" s="438"/>
      <c r="AU15" s="439"/>
      <c r="AV15" s="440"/>
      <c r="AW15" s="440"/>
      <c r="AX15" s="440"/>
      <c r="AY15" s="367" t="s">
        <v>138</v>
      </c>
      <c r="AZ15" s="368"/>
      <c r="BA15" s="368"/>
      <c r="BB15" s="368"/>
      <c r="BC15" s="368"/>
      <c r="BD15" s="368"/>
      <c r="BE15" s="368"/>
      <c r="BF15" s="368"/>
      <c r="BG15" s="368"/>
      <c r="BH15" s="368"/>
      <c r="BI15" s="368"/>
      <c r="BJ15" s="368"/>
      <c r="BK15" s="368"/>
      <c r="BL15" s="368"/>
      <c r="BM15" s="369"/>
      <c r="BN15" s="370">
        <v>159564</v>
      </c>
      <c r="BO15" s="371"/>
      <c r="BP15" s="371"/>
      <c r="BQ15" s="371"/>
      <c r="BR15" s="371"/>
      <c r="BS15" s="371"/>
      <c r="BT15" s="371"/>
      <c r="BU15" s="372"/>
      <c r="BV15" s="370">
        <v>159665</v>
      </c>
      <c r="BW15" s="371"/>
      <c r="BX15" s="371"/>
      <c r="BY15" s="371"/>
      <c r="BZ15" s="371"/>
      <c r="CA15" s="371"/>
      <c r="CB15" s="371"/>
      <c r="CC15" s="372"/>
      <c r="CD15" s="508" t="s">
        <v>139</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470"/>
      <c r="C16" s="471"/>
      <c r="D16" s="471"/>
      <c r="E16" s="471"/>
      <c r="F16" s="471"/>
      <c r="G16" s="471"/>
      <c r="H16" s="471"/>
      <c r="I16" s="471"/>
      <c r="J16" s="471"/>
      <c r="K16" s="472"/>
      <c r="L16" s="488" t="s">
        <v>140</v>
      </c>
      <c r="M16" s="511"/>
      <c r="N16" s="511"/>
      <c r="O16" s="511"/>
      <c r="P16" s="511"/>
      <c r="Q16" s="512"/>
      <c r="R16" s="513" t="s">
        <v>141</v>
      </c>
      <c r="S16" s="514"/>
      <c r="T16" s="514"/>
      <c r="U16" s="514"/>
      <c r="V16" s="515"/>
      <c r="W16" s="397"/>
      <c r="X16" s="398"/>
      <c r="Y16" s="398"/>
      <c r="Z16" s="398"/>
      <c r="AA16" s="398"/>
      <c r="AB16" s="387"/>
      <c r="AC16" s="494">
        <v>23.3</v>
      </c>
      <c r="AD16" s="495"/>
      <c r="AE16" s="495"/>
      <c r="AF16" s="495"/>
      <c r="AG16" s="496"/>
      <c r="AH16" s="494">
        <v>27.7</v>
      </c>
      <c r="AI16" s="495"/>
      <c r="AJ16" s="495"/>
      <c r="AK16" s="495"/>
      <c r="AL16" s="497"/>
      <c r="AM16" s="436"/>
      <c r="AN16" s="437"/>
      <c r="AO16" s="437"/>
      <c r="AP16" s="437"/>
      <c r="AQ16" s="437"/>
      <c r="AR16" s="437"/>
      <c r="AS16" s="437"/>
      <c r="AT16" s="438"/>
      <c r="AU16" s="439"/>
      <c r="AV16" s="440"/>
      <c r="AW16" s="440"/>
      <c r="AX16" s="440"/>
      <c r="AY16" s="441" t="s">
        <v>142</v>
      </c>
      <c r="AZ16" s="442"/>
      <c r="BA16" s="442"/>
      <c r="BB16" s="442"/>
      <c r="BC16" s="442"/>
      <c r="BD16" s="442"/>
      <c r="BE16" s="442"/>
      <c r="BF16" s="442"/>
      <c r="BG16" s="442"/>
      <c r="BH16" s="442"/>
      <c r="BI16" s="442"/>
      <c r="BJ16" s="442"/>
      <c r="BK16" s="442"/>
      <c r="BL16" s="442"/>
      <c r="BM16" s="443"/>
      <c r="BN16" s="407">
        <v>1310108</v>
      </c>
      <c r="BO16" s="408"/>
      <c r="BP16" s="408"/>
      <c r="BQ16" s="408"/>
      <c r="BR16" s="408"/>
      <c r="BS16" s="408"/>
      <c r="BT16" s="408"/>
      <c r="BU16" s="409"/>
      <c r="BV16" s="407">
        <v>1302248</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
      <c r="A17" s="181"/>
      <c r="B17" s="473"/>
      <c r="C17" s="474"/>
      <c r="D17" s="474"/>
      <c r="E17" s="474"/>
      <c r="F17" s="474"/>
      <c r="G17" s="474"/>
      <c r="H17" s="474"/>
      <c r="I17" s="474"/>
      <c r="J17" s="474"/>
      <c r="K17" s="475"/>
      <c r="L17" s="195"/>
      <c r="M17" s="518" t="s">
        <v>143</v>
      </c>
      <c r="N17" s="519"/>
      <c r="O17" s="519"/>
      <c r="P17" s="519"/>
      <c r="Q17" s="520"/>
      <c r="R17" s="513" t="s">
        <v>141</v>
      </c>
      <c r="S17" s="514"/>
      <c r="T17" s="514"/>
      <c r="U17" s="514"/>
      <c r="V17" s="515"/>
      <c r="W17" s="423" t="s">
        <v>144</v>
      </c>
      <c r="X17" s="424"/>
      <c r="Y17" s="424"/>
      <c r="Z17" s="424"/>
      <c r="AA17" s="424"/>
      <c r="AB17" s="414"/>
      <c r="AC17" s="458">
        <v>346</v>
      </c>
      <c r="AD17" s="459"/>
      <c r="AE17" s="459"/>
      <c r="AF17" s="459"/>
      <c r="AG17" s="501"/>
      <c r="AH17" s="458">
        <v>357</v>
      </c>
      <c r="AI17" s="459"/>
      <c r="AJ17" s="459"/>
      <c r="AK17" s="459"/>
      <c r="AL17" s="460"/>
      <c r="AM17" s="436"/>
      <c r="AN17" s="437"/>
      <c r="AO17" s="437"/>
      <c r="AP17" s="437"/>
      <c r="AQ17" s="437"/>
      <c r="AR17" s="437"/>
      <c r="AS17" s="437"/>
      <c r="AT17" s="438"/>
      <c r="AU17" s="439"/>
      <c r="AV17" s="440"/>
      <c r="AW17" s="440"/>
      <c r="AX17" s="440"/>
      <c r="AY17" s="441" t="s">
        <v>145</v>
      </c>
      <c r="AZ17" s="442"/>
      <c r="BA17" s="442"/>
      <c r="BB17" s="442"/>
      <c r="BC17" s="442"/>
      <c r="BD17" s="442"/>
      <c r="BE17" s="442"/>
      <c r="BF17" s="442"/>
      <c r="BG17" s="442"/>
      <c r="BH17" s="442"/>
      <c r="BI17" s="442"/>
      <c r="BJ17" s="442"/>
      <c r="BK17" s="442"/>
      <c r="BL17" s="442"/>
      <c r="BM17" s="443"/>
      <c r="BN17" s="407">
        <v>197221</v>
      </c>
      <c r="BO17" s="408"/>
      <c r="BP17" s="408"/>
      <c r="BQ17" s="408"/>
      <c r="BR17" s="408"/>
      <c r="BS17" s="408"/>
      <c r="BT17" s="408"/>
      <c r="BU17" s="409"/>
      <c r="BV17" s="407">
        <v>198297</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
      <c r="A18" s="181"/>
      <c r="B18" s="529" t="s">
        <v>146</v>
      </c>
      <c r="C18" s="450"/>
      <c r="D18" s="450"/>
      <c r="E18" s="530"/>
      <c r="F18" s="530"/>
      <c r="G18" s="530"/>
      <c r="H18" s="530"/>
      <c r="I18" s="530"/>
      <c r="J18" s="530"/>
      <c r="K18" s="530"/>
      <c r="L18" s="531">
        <v>246.02</v>
      </c>
      <c r="M18" s="531"/>
      <c r="N18" s="531"/>
      <c r="O18" s="531"/>
      <c r="P18" s="531"/>
      <c r="Q18" s="531"/>
      <c r="R18" s="532"/>
      <c r="S18" s="532"/>
      <c r="T18" s="532"/>
      <c r="U18" s="532"/>
      <c r="V18" s="533"/>
      <c r="W18" s="425"/>
      <c r="X18" s="426"/>
      <c r="Y18" s="426"/>
      <c r="Z18" s="426"/>
      <c r="AA18" s="426"/>
      <c r="AB18" s="417"/>
      <c r="AC18" s="534">
        <v>51.7</v>
      </c>
      <c r="AD18" s="535"/>
      <c r="AE18" s="535"/>
      <c r="AF18" s="535"/>
      <c r="AG18" s="536"/>
      <c r="AH18" s="534">
        <v>44.6</v>
      </c>
      <c r="AI18" s="535"/>
      <c r="AJ18" s="535"/>
      <c r="AK18" s="535"/>
      <c r="AL18" s="537"/>
      <c r="AM18" s="436"/>
      <c r="AN18" s="437"/>
      <c r="AO18" s="437"/>
      <c r="AP18" s="437"/>
      <c r="AQ18" s="437"/>
      <c r="AR18" s="437"/>
      <c r="AS18" s="437"/>
      <c r="AT18" s="438"/>
      <c r="AU18" s="439"/>
      <c r="AV18" s="440"/>
      <c r="AW18" s="440"/>
      <c r="AX18" s="440"/>
      <c r="AY18" s="441" t="s">
        <v>147</v>
      </c>
      <c r="AZ18" s="442"/>
      <c r="BA18" s="442"/>
      <c r="BB18" s="442"/>
      <c r="BC18" s="442"/>
      <c r="BD18" s="442"/>
      <c r="BE18" s="442"/>
      <c r="BF18" s="442"/>
      <c r="BG18" s="442"/>
      <c r="BH18" s="442"/>
      <c r="BI18" s="442"/>
      <c r="BJ18" s="442"/>
      <c r="BK18" s="442"/>
      <c r="BL18" s="442"/>
      <c r="BM18" s="443"/>
      <c r="BN18" s="407">
        <v>1179124</v>
      </c>
      <c r="BO18" s="408"/>
      <c r="BP18" s="408"/>
      <c r="BQ18" s="408"/>
      <c r="BR18" s="408"/>
      <c r="BS18" s="408"/>
      <c r="BT18" s="408"/>
      <c r="BU18" s="409"/>
      <c r="BV18" s="407">
        <v>1147720</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
      <c r="A19" s="181"/>
      <c r="B19" s="529" t="s">
        <v>148</v>
      </c>
      <c r="C19" s="450"/>
      <c r="D19" s="450"/>
      <c r="E19" s="530"/>
      <c r="F19" s="530"/>
      <c r="G19" s="530"/>
      <c r="H19" s="530"/>
      <c r="I19" s="530"/>
      <c r="J19" s="530"/>
      <c r="K19" s="530"/>
      <c r="L19" s="538">
        <v>5</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149</v>
      </c>
      <c r="AZ19" s="442"/>
      <c r="BA19" s="442"/>
      <c r="BB19" s="442"/>
      <c r="BC19" s="442"/>
      <c r="BD19" s="442"/>
      <c r="BE19" s="442"/>
      <c r="BF19" s="442"/>
      <c r="BG19" s="442"/>
      <c r="BH19" s="442"/>
      <c r="BI19" s="442"/>
      <c r="BJ19" s="442"/>
      <c r="BK19" s="442"/>
      <c r="BL19" s="442"/>
      <c r="BM19" s="443"/>
      <c r="BN19" s="407">
        <v>1830296</v>
      </c>
      <c r="BO19" s="408"/>
      <c r="BP19" s="408"/>
      <c r="BQ19" s="408"/>
      <c r="BR19" s="408"/>
      <c r="BS19" s="408"/>
      <c r="BT19" s="408"/>
      <c r="BU19" s="409"/>
      <c r="BV19" s="407">
        <v>1869321</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
      <c r="A20" s="181"/>
      <c r="B20" s="529" t="s">
        <v>150</v>
      </c>
      <c r="C20" s="450"/>
      <c r="D20" s="450"/>
      <c r="E20" s="530"/>
      <c r="F20" s="530"/>
      <c r="G20" s="530"/>
      <c r="H20" s="530"/>
      <c r="I20" s="530"/>
      <c r="J20" s="530"/>
      <c r="K20" s="530"/>
      <c r="L20" s="538">
        <v>437</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
      <c r="A21" s="181"/>
      <c r="B21" s="547" t="s">
        <v>151</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15">
      <c r="A22" s="181"/>
      <c r="B22" s="577" t="s">
        <v>152</v>
      </c>
      <c r="C22" s="551"/>
      <c r="D22" s="552"/>
      <c r="E22" s="419" t="s">
        <v>1</v>
      </c>
      <c r="F22" s="424"/>
      <c r="G22" s="424"/>
      <c r="H22" s="424"/>
      <c r="I22" s="424"/>
      <c r="J22" s="424"/>
      <c r="K22" s="414"/>
      <c r="L22" s="419" t="s">
        <v>153</v>
      </c>
      <c r="M22" s="424"/>
      <c r="N22" s="424"/>
      <c r="O22" s="424"/>
      <c r="P22" s="414"/>
      <c r="Q22" s="582" t="s">
        <v>154</v>
      </c>
      <c r="R22" s="583"/>
      <c r="S22" s="583"/>
      <c r="T22" s="583"/>
      <c r="U22" s="583"/>
      <c r="V22" s="584"/>
      <c r="W22" s="550" t="s">
        <v>155</v>
      </c>
      <c r="X22" s="551"/>
      <c r="Y22" s="552"/>
      <c r="Z22" s="419" t="s">
        <v>1</v>
      </c>
      <c r="AA22" s="424"/>
      <c r="AB22" s="424"/>
      <c r="AC22" s="424"/>
      <c r="AD22" s="424"/>
      <c r="AE22" s="424"/>
      <c r="AF22" s="424"/>
      <c r="AG22" s="414"/>
      <c r="AH22" s="588" t="s">
        <v>156</v>
      </c>
      <c r="AI22" s="424"/>
      <c r="AJ22" s="424"/>
      <c r="AK22" s="424"/>
      <c r="AL22" s="414"/>
      <c r="AM22" s="588" t="s">
        <v>157</v>
      </c>
      <c r="AN22" s="589"/>
      <c r="AO22" s="589"/>
      <c r="AP22" s="589"/>
      <c r="AQ22" s="589"/>
      <c r="AR22" s="590"/>
      <c r="AS22" s="582" t="s">
        <v>154</v>
      </c>
      <c r="AT22" s="583"/>
      <c r="AU22" s="583"/>
      <c r="AV22" s="583"/>
      <c r="AW22" s="583"/>
      <c r="AX22" s="594"/>
      <c r="AY22" s="367" t="s">
        <v>158</v>
      </c>
      <c r="AZ22" s="368"/>
      <c r="BA22" s="368"/>
      <c r="BB22" s="368"/>
      <c r="BC22" s="368"/>
      <c r="BD22" s="368"/>
      <c r="BE22" s="368"/>
      <c r="BF22" s="368"/>
      <c r="BG22" s="368"/>
      <c r="BH22" s="368"/>
      <c r="BI22" s="368"/>
      <c r="BJ22" s="368"/>
      <c r="BK22" s="368"/>
      <c r="BL22" s="368"/>
      <c r="BM22" s="369"/>
      <c r="BN22" s="370">
        <v>2209996</v>
      </c>
      <c r="BO22" s="371"/>
      <c r="BP22" s="371"/>
      <c r="BQ22" s="371"/>
      <c r="BR22" s="371"/>
      <c r="BS22" s="371"/>
      <c r="BT22" s="371"/>
      <c r="BU22" s="372"/>
      <c r="BV22" s="370">
        <v>2153819</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15">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159</v>
      </c>
      <c r="AZ23" s="442"/>
      <c r="BA23" s="442"/>
      <c r="BB23" s="442"/>
      <c r="BC23" s="442"/>
      <c r="BD23" s="442"/>
      <c r="BE23" s="442"/>
      <c r="BF23" s="442"/>
      <c r="BG23" s="442"/>
      <c r="BH23" s="442"/>
      <c r="BI23" s="442"/>
      <c r="BJ23" s="442"/>
      <c r="BK23" s="442"/>
      <c r="BL23" s="442"/>
      <c r="BM23" s="443"/>
      <c r="BN23" s="407">
        <v>2104996</v>
      </c>
      <c r="BO23" s="408"/>
      <c r="BP23" s="408"/>
      <c r="BQ23" s="408"/>
      <c r="BR23" s="408"/>
      <c r="BS23" s="408"/>
      <c r="BT23" s="408"/>
      <c r="BU23" s="409"/>
      <c r="BV23" s="407">
        <v>2083819</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
      <c r="A24" s="181"/>
      <c r="B24" s="578"/>
      <c r="C24" s="554"/>
      <c r="D24" s="555"/>
      <c r="E24" s="457" t="s">
        <v>160</v>
      </c>
      <c r="F24" s="437"/>
      <c r="G24" s="437"/>
      <c r="H24" s="437"/>
      <c r="I24" s="437"/>
      <c r="J24" s="437"/>
      <c r="K24" s="438"/>
      <c r="L24" s="458">
        <v>1</v>
      </c>
      <c r="M24" s="459"/>
      <c r="N24" s="459"/>
      <c r="O24" s="459"/>
      <c r="P24" s="501"/>
      <c r="Q24" s="458">
        <v>6780</v>
      </c>
      <c r="R24" s="459"/>
      <c r="S24" s="459"/>
      <c r="T24" s="459"/>
      <c r="U24" s="459"/>
      <c r="V24" s="501"/>
      <c r="W24" s="553"/>
      <c r="X24" s="554"/>
      <c r="Y24" s="555"/>
      <c r="Z24" s="457" t="s">
        <v>161</v>
      </c>
      <c r="AA24" s="437"/>
      <c r="AB24" s="437"/>
      <c r="AC24" s="437"/>
      <c r="AD24" s="437"/>
      <c r="AE24" s="437"/>
      <c r="AF24" s="437"/>
      <c r="AG24" s="438"/>
      <c r="AH24" s="458">
        <v>35</v>
      </c>
      <c r="AI24" s="459"/>
      <c r="AJ24" s="459"/>
      <c r="AK24" s="459"/>
      <c r="AL24" s="501"/>
      <c r="AM24" s="458">
        <v>103040</v>
      </c>
      <c r="AN24" s="459"/>
      <c r="AO24" s="459"/>
      <c r="AP24" s="459"/>
      <c r="AQ24" s="459"/>
      <c r="AR24" s="501"/>
      <c r="AS24" s="458">
        <v>2944</v>
      </c>
      <c r="AT24" s="459"/>
      <c r="AU24" s="459"/>
      <c r="AV24" s="459"/>
      <c r="AW24" s="459"/>
      <c r="AX24" s="460"/>
      <c r="AY24" s="523" t="s">
        <v>162</v>
      </c>
      <c r="AZ24" s="524"/>
      <c r="BA24" s="524"/>
      <c r="BB24" s="524"/>
      <c r="BC24" s="524"/>
      <c r="BD24" s="524"/>
      <c r="BE24" s="524"/>
      <c r="BF24" s="524"/>
      <c r="BG24" s="524"/>
      <c r="BH24" s="524"/>
      <c r="BI24" s="524"/>
      <c r="BJ24" s="524"/>
      <c r="BK24" s="524"/>
      <c r="BL24" s="524"/>
      <c r="BM24" s="525"/>
      <c r="BN24" s="407">
        <v>1654547</v>
      </c>
      <c r="BO24" s="408"/>
      <c r="BP24" s="408"/>
      <c r="BQ24" s="408"/>
      <c r="BR24" s="408"/>
      <c r="BS24" s="408"/>
      <c r="BT24" s="408"/>
      <c r="BU24" s="409"/>
      <c r="BV24" s="407">
        <v>1524093</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15">
      <c r="A25" s="181"/>
      <c r="B25" s="578"/>
      <c r="C25" s="554"/>
      <c r="D25" s="555"/>
      <c r="E25" s="457" t="s">
        <v>163</v>
      </c>
      <c r="F25" s="437"/>
      <c r="G25" s="437"/>
      <c r="H25" s="437"/>
      <c r="I25" s="437"/>
      <c r="J25" s="437"/>
      <c r="K25" s="438"/>
      <c r="L25" s="458">
        <v>1</v>
      </c>
      <c r="M25" s="459"/>
      <c r="N25" s="459"/>
      <c r="O25" s="459"/>
      <c r="P25" s="501"/>
      <c r="Q25" s="458">
        <v>5150</v>
      </c>
      <c r="R25" s="459"/>
      <c r="S25" s="459"/>
      <c r="T25" s="459"/>
      <c r="U25" s="459"/>
      <c r="V25" s="501"/>
      <c r="W25" s="553"/>
      <c r="X25" s="554"/>
      <c r="Y25" s="555"/>
      <c r="Z25" s="457" t="s">
        <v>164</v>
      </c>
      <c r="AA25" s="437"/>
      <c r="AB25" s="437"/>
      <c r="AC25" s="437"/>
      <c r="AD25" s="437"/>
      <c r="AE25" s="437"/>
      <c r="AF25" s="437"/>
      <c r="AG25" s="438"/>
      <c r="AH25" s="458" t="s">
        <v>122</v>
      </c>
      <c r="AI25" s="459"/>
      <c r="AJ25" s="459"/>
      <c r="AK25" s="459"/>
      <c r="AL25" s="501"/>
      <c r="AM25" s="458" t="s">
        <v>122</v>
      </c>
      <c r="AN25" s="459"/>
      <c r="AO25" s="459"/>
      <c r="AP25" s="459"/>
      <c r="AQ25" s="459"/>
      <c r="AR25" s="501"/>
      <c r="AS25" s="458" t="s">
        <v>122</v>
      </c>
      <c r="AT25" s="459"/>
      <c r="AU25" s="459"/>
      <c r="AV25" s="459"/>
      <c r="AW25" s="459"/>
      <c r="AX25" s="460"/>
      <c r="AY25" s="367" t="s">
        <v>165</v>
      </c>
      <c r="AZ25" s="368"/>
      <c r="BA25" s="368"/>
      <c r="BB25" s="368"/>
      <c r="BC25" s="368"/>
      <c r="BD25" s="368"/>
      <c r="BE25" s="368"/>
      <c r="BF25" s="368"/>
      <c r="BG25" s="368"/>
      <c r="BH25" s="368"/>
      <c r="BI25" s="368"/>
      <c r="BJ25" s="368"/>
      <c r="BK25" s="368"/>
      <c r="BL25" s="368"/>
      <c r="BM25" s="369"/>
      <c r="BN25" s="370">
        <v>62613</v>
      </c>
      <c r="BO25" s="371"/>
      <c r="BP25" s="371"/>
      <c r="BQ25" s="371"/>
      <c r="BR25" s="371"/>
      <c r="BS25" s="371"/>
      <c r="BT25" s="371"/>
      <c r="BU25" s="372"/>
      <c r="BV25" s="370">
        <v>83484</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15">
      <c r="A26" s="181"/>
      <c r="B26" s="578"/>
      <c r="C26" s="554"/>
      <c r="D26" s="555"/>
      <c r="E26" s="457" t="s">
        <v>166</v>
      </c>
      <c r="F26" s="437"/>
      <c r="G26" s="437"/>
      <c r="H26" s="437"/>
      <c r="I26" s="437"/>
      <c r="J26" s="437"/>
      <c r="K26" s="438"/>
      <c r="L26" s="458">
        <v>1</v>
      </c>
      <c r="M26" s="459"/>
      <c r="N26" s="459"/>
      <c r="O26" s="459"/>
      <c r="P26" s="501"/>
      <c r="Q26" s="458">
        <v>4750</v>
      </c>
      <c r="R26" s="459"/>
      <c r="S26" s="459"/>
      <c r="T26" s="459"/>
      <c r="U26" s="459"/>
      <c r="V26" s="501"/>
      <c r="W26" s="553"/>
      <c r="X26" s="554"/>
      <c r="Y26" s="555"/>
      <c r="Z26" s="457" t="s">
        <v>167</v>
      </c>
      <c r="AA26" s="559"/>
      <c r="AB26" s="559"/>
      <c r="AC26" s="559"/>
      <c r="AD26" s="559"/>
      <c r="AE26" s="559"/>
      <c r="AF26" s="559"/>
      <c r="AG26" s="560"/>
      <c r="AH26" s="458">
        <v>2</v>
      </c>
      <c r="AI26" s="459"/>
      <c r="AJ26" s="459"/>
      <c r="AK26" s="459"/>
      <c r="AL26" s="501"/>
      <c r="AM26" s="458" t="s">
        <v>168</v>
      </c>
      <c r="AN26" s="459"/>
      <c r="AO26" s="459"/>
      <c r="AP26" s="459"/>
      <c r="AQ26" s="459"/>
      <c r="AR26" s="501"/>
      <c r="AS26" s="458" t="s">
        <v>168</v>
      </c>
      <c r="AT26" s="459"/>
      <c r="AU26" s="459"/>
      <c r="AV26" s="459"/>
      <c r="AW26" s="459"/>
      <c r="AX26" s="460"/>
      <c r="AY26" s="410" t="s">
        <v>169</v>
      </c>
      <c r="AZ26" s="411"/>
      <c r="BA26" s="411"/>
      <c r="BB26" s="411"/>
      <c r="BC26" s="411"/>
      <c r="BD26" s="411"/>
      <c r="BE26" s="411"/>
      <c r="BF26" s="411"/>
      <c r="BG26" s="411"/>
      <c r="BH26" s="411"/>
      <c r="BI26" s="411"/>
      <c r="BJ26" s="411"/>
      <c r="BK26" s="411"/>
      <c r="BL26" s="411"/>
      <c r="BM26" s="412"/>
      <c r="BN26" s="407" t="s">
        <v>122</v>
      </c>
      <c r="BO26" s="408"/>
      <c r="BP26" s="408"/>
      <c r="BQ26" s="408"/>
      <c r="BR26" s="408"/>
      <c r="BS26" s="408"/>
      <c r="BT26" s="408"/>
      <c r="BU26" s="409"/>
      <c r="BV26" s="407" t="s">
        <v>122</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
      <c r="A27" s="181"/>
      <c r="B27" s="578"/>
      <c r="C27" s="554"/>
      <c r="D27" s="555"/>
      <c r="E27" s="457" t="s">
        <v>170</v>
      </c>
      <c r="F27" s="437"/>
      <c r="G27" s="437"/>
      <c r="H27" s="437"/>
      <c r="I27" s="437"/>
      <c r="J27" s="437"/>
      <c r="K27" s="438"/>
      <c r="L27" s="458">
        <v>1</v>
      </c>
      <c r="M27" s="459"/>
      <c r="N27" s="459"/>
      <c r="O27" s="459"/>
      <c r="P27" s="501"/>
      <c r="Q27" s="458">
        <v>2450</v>
      </c>
      <c r="R27" s="459"/>
      <c r="S27" s="459"/>
      <c r="T27" s="459"/>
      <c r="U27" s="459"/>
      <c r="V27" s="501"/>
      <c r="W27" s="553"/>
      <c r="X27" s="554"/>
      <c r="Y27" s="555"/>
      <c r="Z27" s="457" t="s">
        <v>171</v>
      </c>
      <c r="AA27" s="437"/>
      <c r="AB27" s="437"/>
      <c r="AC27" s="437"/>
      <c r="AD27" s="437"/>
      <c r="AE27" s="437"/>
      <c r="AF27" s="437"/>
      <c r="AG27" s="438"/>
      <c r="AH27" s="458" t="s">
        <v>122</v>
      </c>
      <c r="AI27" s="459"/>
      <c r="AJ27" s="459"/>
      <c r="AK27" s="459"/>
      <c r="AL27" s="501"/>
      <c r="AM27" s="458" t="s">
        <v>122</v>
      </c>
      <c r="AN27" s="459"/>
      <c r="AO27" s="459"/>
      <c r="AP27" s="459"/>
      <c r="AQ27" s="459"/>
      <c r="AR27" s="501"/>
      <c r="AS27" s="458" t="s">
        <v>122</v>
      </c>
      <c r="AT27" s="459"/>
      <c r="AU27" s="459"/>
      <c r="AV27" s="459"/>
      <c r="AW27" s="459"/>
      <c r="AX27" s="460"/>
      <c r="AY27" s="502" t="s">
        <v>172</v>
      </c>
      <c r="AZ27" s="503"/>
      <c r="BA27" s="503"/>
      <c r="BB27" s="503"/>
      <c r="BC27" s="503"/>
      <c r="BD27" s="503"/>
      <c r="BE27" s="503"/>
      <c r="BF27" s="503"/>
      <c r="BG27" s="503"/>
      <c r="BH27" s="503"/>
      <c r="BI27" s="503"/>
      <c r="BJ27" s="503"/>
      <c r="BK27" s="503"/>
      <c r="BL27" s="503"/>
      <c r="BM27" s="504"/>
      <c r="BN27" s="526">
        <v>84</v>
      </c>
      <c r="BO27" s="527"/>
      <c r="BP27" s="527"/>
      <c r="BQ27" s="527"/>
      <c r="BR27" s="527"/>
      <c r="BS27" s="527"/>
      <c r="BT27" s="527"/>
      <c r="BU27" s="528"/>
      <c r="BV27" s="526">
        <v>84</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15">
      <c r="A28" s="181"/>
      <c r="B28" s="578"/>
      <c r="C28" s="554"/>
      <c r="D28" s="555"/>
      <c r="E28" s="457" t="s">
        <v>173</v>
      </c>
      <c r="F28" s="437"/>
      <c r="G28" s="437"/>
      <c r="H28" s="437"/>
      <c r="I28" s="437"/>
      <c r="J28" s="437"/>
      <c r="K28" s="438"/>
      <c r="L28" s="458">
        <v>1</v>
      </c>
      <c r="M28" s="459"/>
      <c r="N28" s="459"/>
      <c r="O28" s="459"/>
      <c r="P28" s="501"/>
      <c r="Q28" s="458">
        <v>2170</v>
      </c>
      <c r="R28" s="459"/>
      <c r="S28" s="459"/>
      <c r="T28" s="459"/>
      <c r="U28" s="459"/>
      <c r="V28" s="501"/>
      <c r="W28" s="553"/>
      <c r="X28" s="554"/>
      <c r="Y28" s="555"/>
      <c r="Z28" s="457" t="s">
        <v>174</v>
      </c>
      <c r="AA28" s="437"/>
      <c r="AB28" s="437"/>
      <c r="AC28" s="437"/>
      <c r="AD28" s="437"/>
      <c r="AE28" s="437"/>
      <c r="AF28" s="437"/>
      <c r="AG28" s="438"/>
      <c r="AH28" s="458" t="s">
        <v>122</v>
      </c>
      <c r="AI28" s="459"/>
      <c r="AJ28" s="459"/>
      <c r="AK28" s="459"/>
      <c r="AL28" s="501"/>
      <c r="AM28" s="458" t="s">
        <v>122</v>
      </c>
      <c r="AN28" s="459"/>
      <c r="AO28" s="459"/>
      <c r="AP28" s="459"/>
      <c r="AQ28" s="459"/>
      <c r="AR28" s="501"/>
      <c r="AS28" s="458" t="s">
        <v>122</v>
      </c>
      <c r="AT28" s="459"/>
      <c r="AU28" s="459"/>
      <c r="AV28" s="459"/>
      <c r="AW28" s="459"/>
      <c r="AX28" s="460"/>
      <c r="AY28" s="561" t="s">
        <v>175</v>
      </c>
      <c r="AZ28" s="562"/>
      <c r="BA28" s="562"/>
      <c r="BB28" s="563"/>
      <c r="BC28" s="367" t="s">
        <v>46</v>
      </c>
      <c r="BD28" s="368"/>
      <c r="BE28" s="368"/>
      <c r="BF28" s="368"/>
      <c r="BG28" s="368"/>
      <c r="BH28" s="368"/>
      <c r="BI28" s="368"/>
      <c r="BJ28" s="368"/>
      <c r="BK28" s="368"/>
      <c r="BL28" s="368"/>
      <c r="BM28" s="369"/>
      <c r="BN28" s="370">
        <v>1169311</v>
      </c>
      <c r="BO28" s="371"/>
      <c r="BP28" s="371"/>
      <c r="BQ28" s="371"/>
      <c r="BR28" s="371"/>
      <c r="BS28" s="371"/>
      <c r="BT28" s="371"/>
      <c r="BU28" s="372"/>
      <c r="BV28" s="370">
        <v>1159763</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15">
      <c r="A29" s="181"/>
      <c r="B29" s="578"/>
      <c r="C29" s="554"/>
      <c r="D29" s="555"/>
      <c r="E29" s="457" t="s">
        <v>176</v>
      </c>
      <c r="F29" s="437"/>
      <c r="G29" s="437"/>
      <c r="H29" s="437"/>
      <c r="I29" s="437"/>
      <c r="J29" s="437"/>
      <c r="K29" s="438"/>
      <c r="L29" s="458">
        <v>4</v>
      </c>
      <c r="M29" s="459"/>
      <c r="N29" s="459"/>
      <c r="O29" s="459"/>
      <c r="P29" s="501"/>
      <c r="Q29" s="458">
        <v>2080</v>
      </c>
      <c r="R29" s="459"/>
      <c r="S29" s="459"/>
      <c r="T29" s="459"/>
      <c r="U29" s="459"/>
      <c r="V29" s="501"/>
      <c r="W29" s="556"/>
      <c r="X29" s="557"/>
      <c r="Y29" s="558"/>
      <c r="Z29" s="457" t="s">
        <v>177</v>
      </c>
      <c r="AA29" s="437"/>
      <c r="AB29" s="437"/>
      <c r="AC29" s="437"/>
      <c r="AD29" s="437"/>
      <c r="AE29" s="437"/>
      <c r="AF29" s="437"/>
      <c r="AG29" s="438"/>
      <c r="AH29" s="458">
        <v>35</v>
      </c>
      <c r="AI29" s="459"/>
      <c r="AJ29" s="459"/>
      <c r="AK29" s="459"/>
      <c r="AL29" s="501"/>
      <c r="AM29" s="458">
        <v>103040</v>
      </c>
      <c r="AN29" s="459"/>
      <c r="AO29" s="459"/>
      <c r="AP29" s="459"/>
      <c r="AQ29" s="459"/>
      <c r="AR29" s="501"/>
      <c r="AS29" s="458">
        <v>2944</v>
      </c>
      <c r="AT29" s="459"/>
      <c r="AU29" s="459"/>
      <c r="AV29" s="459"/>
      <c r="AW29" s="459"/>
      <c r="AX29" s="460"/>
      <c r="AY29" s="564"/>
      <c r="AZ29" s="565"/>
      <c r="BA29" s="565"/>
      <c r="BB29" s="566"/>
      <c r="BC29" s="441" t="s">
        <v>178</v>
      </c>
      <c r="BD29" s="442"/>
      <c r="BE29" s="442"/>
      <c r="BF29" s="442"/>
      <c r="BG29" s="442"/>
      <c r="BH29" s="442"/>
      <c r="BI29" s="442"/>
      <c r="BJ29" s="442"/>
      <c r="BK29" s="442"/>
      <c r="BL29" s="442"/>
      <c r="BM29" s="443"/>
      <c r="BN29" s="407">
        <v>162444</v>
      </c>
      <c r="BO29" s="408"/>
      <c r="BP29" s="408"/>
      <c r="BQ29" s="408"/>
      <c r="BR29" s="408"/>
      <c r="BS29" s="408"/>
      <c r="BT29" s="408"/>
      <c r="BU29" s="409"/>
      <c r="BV29" s="407">
        <v>132439</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179</v>
      </c>
      <c r="X30" s="575"/>
      <c r="Y30" s="575"/>
      <c r="Z30" s="575"/>
      <c r="AA30" s="575"/>
      <c r="AB30" s="575"/>
      <c r="AC30" s="575"/>
      <c r="AD30" s="575"/>
      <c r="AE30" s="575"/>
      <c r="AF30" s="575"/>
      <c r="AG30" s="576"/>
      <c r="AH30" s="534">
        <v>89.3</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48</v>
      </c>
      <c r="BD30" s="524"/>
      <c r="BE30" s="524"/>
      <c r="BF30" s="524"/>
      <c r="BG30" s="524"/>
      <c r="BH30" s="524"/>
      <c r="BI30" s="524"/>
      <c r="BJ30" s="524"/>
      <c r="BK30" s="524"/>
      <c r="BL30" s="524"/>
      <c r="BM30" s="525"/>
      <c r="BN30" s="526">
        <v>113940</v>
      </c>
      <c r="BO30" s="527"/>
      <c r="BP30" s="527"/>
      <c r="BQ30" s="527"/>
      <c r="BR30" s="527"/>
      <c r="BS30" s="527"/>
      <c r="BT30" s="527"/>
      <c r="BU30" s="528"/>
      <c r="BV30" s="526">
        <v>87577</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570" t="s">
        <v>180</v>
      </c>
      <c r="D32" s="570"/>
      <c r="E32" s="570"/>
      <c r="F32" s="570"/>
      <c r="G32" s="570"/>
      <c r="H32" s="570"/>
      <c r="I32" s="570"/>
      <c r="J32" s="570"/>
      <c r="K32" s="570"/>
      <c r="L32" s="570"/>
      <c r="M32" s="570"/>
      <c r="N32" s="570"/>
      <c r="O32" s="570"/>
      <c r="P32" s="570"/>
      <c r="Q32" s="570"/>
      <c r="R32" s="570"/>
      <c r="S32" s="570"/>
      <c r="U32" s="411" t="s">
        <v>181</v>
      </c>
      <c r="V32" s="411"/>
      <c r="W32" s="411"/>
      <c r="X32" s="411"/>
      <c r="Y32" s="411"/>
      <c r="Z32" s="411"/>
      <c r="AA32" s="411"/>
      <c r="AB32" s="411"/>
      <c r="AC32" s="411"/>
      <c r="AD32" s="411"/>
      <c r="AE32" s="411"/>
      <c r="AF32" s="411"/>
      <c r="AG32" s="411"/>
      <c r="AH32" s="411"/>
      <c r="AI32" s="411"/>
      <c r="AJ32" s="411"/>
      <c r="AK32" s="411"/>
      <c r="AM32" s="411" t="s">
        <v>182</v>
      </c>
      <c r="AN32" s="411"/>
      <c r="AO32" s="411"/>
      <c r="AP32" s="411"/>
      <c r="AQ32" s="411"/>
      <c r="AR32" s="411"/>
      <c r="AS32" s="411"/>
      <c r="AT32" s="411"/>
      <c r="AU32" s="411"/>
      <c r="AV32" s="411"/>
      <c r="AW32" s="411"/>
      <c r="AX32" s="411"/>
      <c r="AY32" s="411"/>
      <c r="AZ32" s="411"/>
      <c r="BA32" s="411"/>
      <c r="BB32" s="411"/>
      <c r="BC32" s="411"/>
      <c r="BE32" s="411" t="s">
        <v>183</v>
      </c>
      <c r="BF32" s="411"/>
      <c r="BG32" s="411"/>
      <c r="BH32" s="411"/>
      <c r="BI32" s="411"/>
      <c r="BJ32" s="411"/>
      <c r="BK32" s="411"/>
      <c r="BL32" s="411"/>
      <c r="BM32" s="411"/>
      <c r="BN32" s="411"/>
      <c r="BO32" s="411"/>
      <c r="BP32" s="411"/>
      <c r="BQ32" s="411"/>
      <c r="BR32" s="411"/>
      <c r="BS32" s="411"/>
      <c r="BT32" s="411"/>
      <c r="BU32" s="411"/>
      <c r="BW32" s="411" t="s">
        <v>184</v>
      </c>
      <c r="BX32" s="411"/>
      <c r="BY32" s="411"/>
      <c r="BZ32" s="411"/>
      <c r="CA32" s="411"/>
      <c r="CB32" s="411"/>
      <c r="CC32" s="411"/>
      <c r="CD32" s="411"/>
      <c r="CE32" s="411"/>
      <c r="CF32" s="411"/>
      <c r="CG32" s="411"/>
      <c r="CH32" s="411"/>
      <c r="CI32" s="411"/>
      <c r="CJ32" s="411"/>
      <c r="CK32" s="411"/>
      <c r="CL32" s="411"/>
      <c r="CM32" s="411"/>
      <c r="CO32" s="411" t="s">
        <v>185</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15">
      <c r="A33" s="181"/>
      <c r="B33" s="205"/>
      <c r="C33" s="431" t="s">
        <v>186</v>
      </c>
      <c r="D33" s="431"/>
      <c r="E33" s="396" t="s">
        <v>187</v>
      </c>
      <c r="F33" s="396"/>
      <c r="G33" s="396"/>
      <c r="H33" s="396"/>
      <c r="I33" s="396"/>
      <c r="J33" s="396"/>
      <c r="K33" s="396"/>
      <c r="L33" s="396"/>
      <c r="M33" s="396"/>
      <c r="N33" s="396"/>
      <c r="O33" s="396"/>
      <c r="P33" s="396"/>
      <c r="Q33" s="396"/>
      <c r="R33" s="396"/>
      <c r="S33" s="396"/>
      <c r="T33" s="206"/>
      <c r="U33" s="431" t="s">
        <v>186</v>
      </c>
      <c r="V33" s="431"/>
      <c r="W33" s="396" t="s">
        <v>187</v>
      </c>
      <c r="X33" s="396"/>
      <c r="Y33" s="396"/>
      <c r="Z33" s="396"/>
      <c r="AA33" s="396"/>
      <c r="AB33" s="396"/>
      <c r="AC33" s="396"/>
      <c r="AD33" s="396"/>
      <c r="AE33" s="396"/>
      <c r="AF33" s="396"/>
      <c r="AG33" s="396"/>
      <c r="AH33" s="396"/>
      <c r="AI33" s="396"/>
      <c r="AJ33" s="396"/>
      <c r="AK33" s="396"/>
      <c r="AL33" s="206"/>
      <c r="AM33" s="431" t="s">
        <v>186</v>
      </c>
      <c r="AN33" s="431"/>
      <c r="AO33" s="396" t="s">
        <v>187</v>
      </c>
      <c r="AP33" s="396"/>
      <c r="AQ33" s="396"/>
      <c r="AR33" s="396"/>
      <c r="AS33" s="396"/>
      <c r="AT33" s="396"/>
      <c r="AU33" s="396"/>
      <c r="AV33" s="396"/>
      <c r="AW33" s="396"/>
      <c r="AX33" s="396"/>
      <c r="AY33" s="396"/>
      <c r="AZ33" s="396"/>
      <c r="BA33" s="396"/>
      <c r="BB33" s="396"/>
      <c r="BC33" s="396"/>
      <c r="BD33" s="207"/>
      <c r="BE33" s="396" t="s">
        <v>188</v>
      </c>
      <c r="BF33" s="396"/>
      <c r="BG33" s="396" t="s">
        <v>189</v>
      </c>
      <c r="BH33" s="396"/>
      <c r="BI33" s="396"/>
      <c r="BJ33" s="396"/>
      <c r="BK33" s="396"/>
      <c r="BL33" s="396"/>
      <c r="BM33" s="396"/>
      <c r="BN33" s="396"/>
      <c r="BO33" s="396"/>
      <c r="BP33" s="396"/>
      <c r="BQ33" s="396"/>
      <c r="BR33" s="396"/>
      <c r="BS33" s="396"/>
      <c r="BT33" s="396"/>
      <c r="BU33" s="396"/>
      <c r="BV33" s="207"/>
      <c r="BW33" s="431" t="s">
        <v>188</v>
      </c>
      <c r="BX33" s="431"/>
      <c r="BY33" s="396" t="s">
        <v>190</v>
      </c>
      <c r="BZ33" s="396"/>
      <c r="CA33" s="396"/>
      <c r="CB33" s="396"/>
      <c r="CC33" s="396"/>
      <c r="CD33" s="396"/>
      <c r="CE33" s="396"/>
      <c r="CF33" s="396"/>
      <c r="CG33" s="396"/>
      <c r="CH33" s="396"/>
      <c r="CI33" s="396"/>
      <c r="CJ33" s="396"/>
      <c r="CK33" s="396"/>
      <c r="CL33" s="396"/>
      <c r="CM33" s="396"/>
      <c r="CN33" s="206"/>
      <c r="CO33" s="431" t="s">
        <v>186</v>
      </c>
      <c r="CP33" s="431"/>
      <c r="CQ33" s="396" t="s">
        <v>191</v>
      </c>
      <c r="CR33" s="396"/>
      <c r="CS33" s="396"/>
      <c r="CT33" s="396"/>
      <c r="CU33" s="396"/>
      <c r="CV33" s="396"/>
      <c r="CW33" s="396"/>
      <c r="CX33" s="396"/>
      <c r="CY33" s="396"/>
      <c r="CZ33" s="396"/>
      <c r="DA33" s="396"/>
      <c r="DB33" s="396"/>
      <c r="DC33" s="396"/>
      <c r="DD33" s="396"/>
      <c r="DE33" s="396"/>
      <c r="DF33" s="206"/>
      <c r="DG33" s="596" t="s">
        <v>192</v>
      </c>
      <c r="DH33" s="596"/>
      <c r="DI33" s="208"/>
    </row>
    <row r="34" spans="1:113" ht="32.25" customHeight="1" x14ac:dyDescent="0.15">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2</v>
      </c>
      <c r="V34" s="597"/>
      <c r="W34" s="598" t="str">
        <f>IF('各会計、関係団体の財政状況及び健全化判断比率'!B28="","",'各会計、関係団体の財政状況及び健全化判断比率'!B28)</f>
        <v>西目屋村国民健康保険事業特別会計</v>
      </c>
      <c r="X34" s="598"/>
      <c r="Y34" s="598"/>
      <c r="Z34" s="598"/>
      <c r="AA34" s="598"/>
      <c r="AB34" s="598"/>
      <c r="AC34" s="598"/>
      <c r="AD34" s="598"/>
      <c r="AE34" s="598"/>
      <c r="AF34" s="598"/>
      <c r="AG34" s="598"/>
      <c r="AH34" s="598"/>
      <c r="AI34" s="598"/>
      <c r="AJ34" s="598"/>
      <c r="AK34" s="598"/>
      <c r="AL34" s="181"/>
      <c r="AM34" s="597" t="str">
        <f>IF(AO34="","",MAX(C34:D43,U34:V43)+1)</f>
        <v/>
      </c>
      <c r="AN34" s="597"/>
      <c r="AO34" s="598"/>
      <c r="AP34" s="598"/>
      <c r="AQ34" s="598"/>
      <c r="AR34" s="598"/>
      <c r="AS34" s="598"/>
      <c r="AT34" s="598"/>
      <c r="AU34" s="598"/>
      <c r="AV34" s="598"/>
      <c r="AW34" s="598"/>
      <c r="AX34" s="598"/>
      <c r="AY34" s="598"/>
      <c r="AZ34" s="598"/>
      <c r="BA34" s="598"/>
      <c r="BB34" s="598"/>
      <c r="BC34" s="598"/>
      <c r="BD34" s="181"/>
      <c r="BE34" s="597">
        <f>IF(BG34="","",MAX(C34:D43,U34:V43,AM34:AN43)+1)</f>
        <v>5</v>
      </c>
      <c r="BF34" s="597"/>
      <c r="BG34" s="598" t="str">
        <f>IF('各会計、関係団体の財政状況及び健全化判断比率'!B31="","",'各会計、関係団体の財政状況及び健全化判断比率'!B31)</f>
        <v>西目屋村簡易水道事業特別会計</v>
      </c>
      <c r="BH34" s="598"/>
      <c r="BI34" s="598"/>
      <c r="BJ34" s="598"/>
      <c r="BK34" s="598"/>
      <c r="BL34" s="598"/>
      <c r="BM34" s="598"/>
      <c r="BN34" s="598"/>
      <c r="BO34" s="598"/>
      <c r="BP34" s="598"/>
      <c r="BQ34" s="598"/>
      <c r="BR34" s="598"/>
      <c r="BS34" s="598"/>
      <c r="BT34" s="598"/>
      <c r="BU34" s="598"/>
      <c r="BV34" s="181"/>
      <c r="BW34" s="597">
        <f>IF(BY34="","",MAX(C34:D43,U34:V43,AM34:AN43,BE34:BF43)+1)</f>
        <v>7</v>
      </c>
      <c r="BX34" s="597"/>
      <c r="BY34" s="598" t="str">
        <f>IF('各会計、関係団体の財政状況及び健全化判断比率'!B68="","",'各会計、関係団体の財政状況及び健全化判断比率'!B68)</f>
        <v>青森県後期高齢者医療広域連合(一般会計)</v>
      </c>
      <c r="BZ34" s="598"/>
      <c r="CA34" s="598"/>
      <c r="CB34" s="598"/>
      <c r="CC34" s="598"/>
      <c r="CD34" s="598"/>
      <c r="CE34" s="598"/>
      <c r="CF34" s="598"/>
      <c r="CG34" s="598"/>
      <c r="CH34" s="598"/>
      <c r="CI34" s="598"/>
      <c r="CJ34" s="598"/>
      <c r="CK34" s="598"/>
      <c r="CL34" s="598"/>
      <c r="CM34" s="598"/>
      <c r="CN34" s="181"/>
      <c r="CO34" s="597">
        <f>IF(CQ34="","",MAX(C34:D43,U34:V43,AM34:AN43,BE34:BF43,BW34:BX43)+1)</f>
        <v>15</v>
      </c>
      <c r="CP34" s="597"/>
      <c r="CQ34" s="598" t="str">
        <f>IF('各会計、関係団体の財政状況及び健全化判断比率'!BS7="","",'各会計、関係団体の財政状況及び健全化判断比率'!BS7)</f>
        <v>(一財)ブナの里白神公社</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15">
      <c r="A35" s="181"/>
      <c r="B35" s="205"/>
      <c r="C35" s="597" t="str">
        <f>IF(E35="","",C34+1)</f>
        <v/>
      </c>
      <c r="D35" s="597"/>
      <c r="E35" s="598" t="str">
        <f>IF('各会計、関係団体の財政状況及び健全化判断比率'!B8="","",'各会計、関係団体の財政状況及び健全化判断比率'!B8)</f>
        <v/>
      </c>
      <c r="F35" s="598"/>
      <c r="G35" s="598"/>
      <c r="H35" s="598"/>
      <c r="I35" s="598"/>
      <c r="J35" s="598"/>
      <c r="K35" s="598"/>
      <c r="L35" s="598"/>
      <c r="M35" s="598"/>
      <c r="N35" s="598"/>
      <c r="O35" s="598"/>
      <c r="P35" s="598"/>
      <c r="Q35" s="598"/>
      <c r="R35" s="598"/>
      <c r="S35" s="598"/>
      <c r="T35" s="181"/>
      <c r="U35" s="597">
        <f>IF(W35="","",U34+1)</f>
        <v>3</v>
      </c>
      <c r="V35" s="597"/>
      <c r="W35" s="598" t="str">
        <f>IF('各会計、関係団体の財政状況及び健全化判断比率'!B29="","",'各会計、関係団体の財政状況及び健全化判断比率'!B29)</f>
        <v>西目屋村介護保険特別会計</v>
      </c>
      <c r="X35" s="598"/>
      <c r="Y35" s="598"/>
      <c r="Z35" s="598"/>
      <c r="AA35" s="598"/>
      <c r="AB35" s="598"/>
      <c r="AC35" s="598"/>
      <c r="AD35" s="598"/>
      <c r="AE35" s="598"/>
      <c r="AF35" s="598"/>
      <c r="AG35" s="598"/>
      <c r="AH35" s="598"/>
      <c r="AI35" s="598"/>
      <c r="AJ35" s="598"/>
      <c r="AK35" s="598"/>
      <c r="AL35" s="181"/>
      <c r="AM35" s="597" t="str">
        <f t="shared" ref="AM35:AM43" si="0">IF(AO35="","",AM34+1)</f>
        <v/>
      </c>
      <c r="AN35" s="597"/>
      <c r="AO35" s="598"/>
      <c r="AP35" s="598"/>
      <c r="AQ35" s="598"/>
      <c r="AR35" s="598"/>
      <c r="AS35" s="598"/>
      <c r="AT35" s="598"/>
      <c r="AU35" s="598"/>
      <c r="AV35" s="598"/>
      <c r="AW35" s="598"/>
      <c r="AX35" s="598"/>
      <c r="AY35" s="598"/>
      <c r="AZ35" s="598"/>
      <c r="BA35" s="598"/>
      <c r="BB35" s="598"/>
      <c r="BC35" s="598"/>
      <c r="BD35" s="181"/>
      <c r="BE35" s="597">
        <f t="shared" ref="BE35:BE43" si="1">IF(BG35="","",BE34+1)</f>
        <v>6</v>
      </c>
      <c r="BF35" s="597"/>
      <c r="BG35" s="598" t="str">
        <f>IF('各会計、関係団体の財政状況及び健全化判断比率'!B32="","",'各会計、関係団体の財政状況及び健全化判断比率'!B32)</f>
        <v>西目屋村農業集落排水事業特別会計</v>
      </c>
      <c r="BH35" s="598"/>
      <c r="BI35" s="598"/>
      <c r="BJ35" s="598"/>
      <c r="BK35" s="598"/>
      <c r="BL35" s="598"/>
      <c r="BM35" s="598"/>
      <c r="BN35" s="598"/>
      <c r="BO35" s="598"/>
      <c r="BP35" s="598"/>
      <c r="BQ35" s="598"/>
      <c r="BR35" s="598"/>
      <c r="BS35" s="598"/>
      <c r="BT35" s="598"/>
      <c r="BU35" s="598"/>
      <c r="BV35" s="181"/>
      <c r="BW35" s="597">
        <f t="shared" ref="BW35:BW43" si="2">IF(BY35="","",BW34+1)</f>
        <v>8</v>
      </c>
      <c r="BX35" s="597"/>
      <c r="BY35" s="598" t="str">
        <f>IF('各会計、関係団体の財政状況及び健全化判断比率'!B69="","",'各会計、関係団体の財政状況及び健全化判断比率'!B69)</f>
        <v>青森県後期高齢者医療広域連合(特別会計)</v>
      </c>
      <c r="BZ35" s="598"/>
      <c r="CA35" s="598"/>
      <c r="CB35" s="598"/>
      <c r="CC35" s="598"/>
      <c r="CD35" s="598"/>
      <c r="CE35" s="598"/>
      <c r="CF35" s="598"/>
      <c r="CG35" s="598"/>
      <c r="CH35" s="598"/>
      <c r="CI35" s="598"/>
      <c r="CJ35" s="598"/>
      <c r="CK35" s="598"/>
      <c r="CL35" s="598"/>
      <c r="CM35" s="598"/>
      <c r="CN35" s="181"/>
      <c r="CO35" s="597" t="str">
        <f t="shared" ref="CO35:CO43" si="3">IF(CQ35="","",CO34+1)</f>
        <v/>
      </c>
      <c r="CP35" s="597"/>
      <c r="CQ35" s="598" t="str">
        <f>IF('各会計、関係団体の財政状況及び健全化判断比率'!BS8="","",'各会計、関係団体の財政状況及び健全化判断比率'!BS8)</f>
        <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15">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f t="shared" ref="U36:U43" si="4">IF(W36="","",U35+1)</f>
        <v>4</v>
      </c>
      <c r="V36" s="597"/>
      <c r="W36" s="598" t="str">
        <f>IF('各会計、関係団体の財政状況及び健全化判断比率'!B30="","",'各会計、関係団体の財政状況及び健全化判断比率'!B30)</f>
        <v>西目屋村後期高齢者医療特別会計</v>
      </c>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9</v>
      </c>
      <c r="BX36" s="597"/>
      <c r="BY36" s="598" t="str">
        <f>IF('各会計、関係団体の財政状況及び健全化判断比率'!B70="","",'各会計、関係団体の財政状況及び健全化判断比率'!B70)</f>
        <v>青森県市町村総合事務組合</v>
      </c>
      <c r="BZ36" s="598"/>
      <c r="CA36" s="598"/>
      <c r="CB36" s="598"/>
      <c r="CC36" s="598"/>
      <c r="CD36" s="598"/>
      <c r="CE36" s="598"/>
      <c r="CF36" s="598"/>
      <c r="CG36" s="598"/>
      <c r="CH36" s="598"/>
      <c r="CI36" s="598"/>
      <c r="CJ36" s="598"/>
      <c r="CK36" s="598"/>
      <c r="CL36" s="598"/>
      <c r="CM36" s="598"/>
      <c r="CN36" s="181"/>
      <c r="CO36" s="597" t="str">
        <f t="shared" si="3"/>
        <v/>
      </c>
      <c r="CP36" s="597"/>
      <c r="CQ36" s="598" t="str">
        <f>IF('各会計、関係団体の財政状況及び健全化判断比率'!BS9="","",'各会計、関係団体の財政状況及び健全化判断比率'!BS9)</f>
        <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15">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t="str">
        <f t="shared" si="4"/>
        <v/>
      </c>
      <c r="V37" s="597"/>
      <c r="W37" s="598"/>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10</v>
      </c>
      <c r="BX37" s="597"/>
      <c r="BY37" s="598" t="str">
        <f>IF('各会計、関係団体の財政状況及び健全化判断比率'!B71="","",'各会計、関係団体の財政状況及び健全化判断比率'!B71)</f>
        <v>津軽広域連合(一般会計)</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15">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11</v>
      </c>
      <c r="BX38" s="597"/>
      <c r="BY38" s="598" t="str">
        <f>IF('各会計、関係団体の財政状況及び健全化判断比率'!B72="","",'各会計、関係団体の財政状況及び健全化判断比率'!B72)</f>
        <v>青森県交通災害共済組合(特別会計)</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15">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12</v>
      </c>
      <c r="BX39" s="597"/>
      <c r="BY39" s="598" t="str">
        <f>IF('各会計、関係団体の財政状況及び健全化判断比率'!B73="","",'各会計、関係団体の財政状況及び健全化判断比率'!B73)</f>
        <v>弘前地区消防事務組合(一般会計)</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15">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f t="shared" si="2"/>
        <v>13</v>
      </c>
      <c r="BX40" s="597"/>
      <c r="BY40" s="598" t="str">
        <f>IF('各会計、関係団体の財政状況及び健全化判断比率'!B74="","",'各会計、関係団体の財政状況及び健全化判断比率'!B74)</f>
        <v>弘前地区環境整備事務組合(一般会計)</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15">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f t="shared" si="2"/>
        <v>14</v>
      </c>
      <c r="BX41" s="597"/>
      <c r="BY41" s="598" t="str">
        <f>IF('各会計、関係団体の財政状況及び健全化判断比率'!B75="","",'各会計、関係団体の財政状況及び健全化判断比率'!B75)</f>
        <v>青森県市町村退職手当組合(一般会計)</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15">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t="str">
        <f t="shared" si="2"/>
        <v/>
      </c>
      <c r="BX42" s="597"/>
      <c r="BY42" s="598" t="str">
        <f>IF('各会計、関係団体の財政状況及び健全化判断比率'!B76="","",'各会計、関係団体の財政状況及び健全化判断比率'!B76)</f>
        <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15">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193</v>
      </c>
      <c r="E46" s="600" t="s">
        <v>194</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15">
      <c r="E47" s="600" t="s">
        <v>195</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15">
      <c r="E48" s="600" t="s">
        <v>196</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15">
      <c r="E49" s="601" t="s">
        <v>197</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15">
      <c r="E50" s="600" t="s">
        <v>198</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15">
      <c r="E51" s="600" t="s">
        <v>199</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15">
      <c r="E52" s="600" t="s">
        <v>200</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15">
      <c r="E53" s="600" t="s">
        <v>201</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15"/>
    <row r="55" spans="5:113" x14ac:dyDescent="0.15"/>
    <row r="56" spans="5:113" x14ac:dyDescent="0.15"/>
  </sheetData>
  <sheetProtection algorithmName="SHA-512" hashValue="EaUTMFbvKNeDskYW1ZGCYtwTWb+0Ui61OInafT8k/jg9F6ITldkBc2iWMLWxrk2Dtb95jJZBAfTSk43WOa2QWg==" saltValue="2JjT0Kw0PO+FAE17CfcrQQ=="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topLeftCell="A1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202</v>
      </c>
      <c r="DI1" s="603"/>
      <c r="DJ1" s="603"/>
      <c r="DK1" s="603"/>
      <c r="DL1" s="603"/>
      <c r="DM1" s="603"/>
      <c r="DN1" s="604"/>
      <c r="DO1" s="214"/>
      <c r="DP1" s="602" t="s">
        <v>203</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15">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05" t="s">
        <v>205</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206</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207</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5" t="s">
        <v>1</v>
      </c>
      <c r="C4" s="606"/>
      <c r="D4" s="606"/>
      <c r="E4" s="606"/>
      <c r="F4" s="606"/>
      <c r="G4" s="606"/>
      <c r="H4" s="606"/>
      <c r="I4" s="606"/>
      <c r="J4" s="606"/>
      <c r="K4" s="606"/>
      <c r="L4" s="606"/>
      <c r="M4" s="606"/>
      <c r="N4" s="606"/>
      <c r="O4" s="606"/>
      <c r="P4" s="606"/>
      <c r="Q4" s="607"/>
      <c r="R4" s="605" t="s">
        <v>208</v>
      </c>
      <c r="S4" s="606"/>
      <c r="T4" s="606"/>
      <c r="U4" s="606"/>
      <c r="V4" s="606"/>
      <c r="W4" s="606"/>
      <c r="X4" s="606"/>
      <c r="Y4" s="607"/>
      <c r="Z4" s="605" t="s">
        <v>209</v>
      </c>
      <c r="AA4" s="606"/>
      <c r="AB4" s="606"/>
      <c r="AC4" s="607"/>
      <c r="AD4" s="605" t="s">
        <v>210</v>
      </c>
      <c r="AE4" s="606"/>
      <c r="AF4" s="606"/>
      <c r="AG4" s="606"/>
      <c r="AH4" s="606"/>
      <c r="AI4" s="606"/>
      <c r="AJ4" s="606"/>
      <c r="AK4" s="607"/>
      <c r="AL4" s="605" t="s">
        <v>209</v>
      </c>
      <c r="AM4" s="606"/>
      <c r="AN4" s="606"/>
      <c r="AO4" s="607"/>
      <c r="AP4" s="608" t="s">
        <v>211</v>
      </c>
      <c r="AQ4" s="608"/>
      <c r="AR4" s="608"/>
      <c r="AS4" s="608"/>
      <c r="AT4" s="608"/>
      <c r="AU4" s="608"/>
      <c r="AV4" s="608"/>
      <c r="AW4" s="608"/>
      <c r="AX4" s="608"/>
      <c r="AY4" s="608"/>
      <c r="AZ4" s="608"/>
      <c r="BA4" s="608"/>
      <c r="BB4" s="608"/>
      <c r="BC4" s="608"/>
      <c r="BD4" s="608"/>
      <c r="BE4" s="608"/>
      <c r="BF4" s="608"/>
      <c r="BG4" s="608" t="s">
        <v>212</v>
      </c>
      <c r="BH4" s="608"/>
      <c r="BI4" s="608"/>
      <c r="BJ4" s="608"/>
      <c r="BK4" s="608"/>
      <c r="BL4" s="608"/>
      <c r="BM4" s="608"/>
      <c r="BN4" s="608"/>
      <c r="BO4" s="608" t="s">
        <v>209</v>
      </c>
      <c r="BP4" s="608"/>
      <c r="BQ4" s="608"/>
      <c r="BR4" s="608"/>
      <c r="BS4" s="608" t="s">
        <v>213</v>
      </c>
      <c r="BT4" s="608"/>
      <c r="BU4" s="608"/>
      <c r="BV4" s="608"/>
      <c r="BW4" s="608"/>
      <c r="BX4" s="608"/>
      <c r="BY4" s="608"/>
      <c r="BZ4" s="608"/>
      <c r="CA4" s="608"/>
      <c r="CB4" s="608"/>
      <c r="CD4" s="605" t="s">
        <v>214</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15">
      <c r="B5" s="609" t="s">
        <v>215</v>
      </c>
      <c r="C5" s="610"/>
      <c r="D5" s="610"/>
      <c r="E5" s="610"/>
      <c r="F5" s="610"/>
      <c r="G5" s="610"/>
      <c r="H5" s="610"/>
      <c r="I5" s="610"/>
      <c r="J5" s="610"/>
      <c r="K5" s="610"/>
      <c r="L5" s="610"/>
      <c r="M5" s="610"/>
      <c r="N5" s="610"/>
      <c r="O5" s="610"/>
      <c r="P5" s="610"/>
      <c r="Q5" s="611"/>
      <c r="R5" s="612">
        <v>145665</v>
      </c>
      <c r="S5" s="613"/>
      <c r="T5" s="613"/>
      <c r="U5" s="613"/>
      <c r="V5" s="613"/>
      <c r="W5" s="613"/>
      <c r="X5" s="613"/>
      <c r="Y5" s="614"/>
      <c r="Z5" s="615">
        <v>5.8</v>
      </c>
      <c r="AA5" s="615"/>
      <c r="AB5" s="615"/>
      <c r="AC5" s="615"/>
      <c r="AD5" s="616">
        <v>145665</v>
      </c>
      <c r="AE5" s="616"/>
      <c r="AF5" s="616"/>
      <c r="AG5" s="616"/>
      <c r="AH5" s="616"/>
      <c r="AI5" s="616"/>
      <c r="AJ5" s="616"/>
      <c r="AK5" s="616"/>
      <c r="AL5" s="617">
        <v>10.7</v>
      </c>
      <c r="AM5" s="618"/>
      <c r="AN5" s="618"/>
      <c r="AO5" s="619"/>
      <c r="AP5" s="609" t="s">
        <v>216</v>
      </c>
      <c r="AQ5" s="610"/>
      <c r="AR5" s="610"/>
      <c r="AS5" s="610"/>
      <c r="AT5" s="610"/>
      <c r="AU5" s="610"/>
      <c r="AV5" s="610"/>
      <c r="AW5" s="610"/>
      <c r="AX5" s="610"/>
      <c r="AY5" s="610"/>
      <c r="AZ5" s="610"/>
      <c r="BA5" s="610"/>
      <c r="BB5" s="610"/>
      <c r="BC5" s="610"/>
      <c r="BD5" s="610"/>
      <c r="BE5" s="610"/>
      <c r="BF5" s="611"/>
      <c r="BG5" s="623">
        <v>144489</v>
      </c>
      <c r="BH5" s="624"/>
      <c r="BI5" s="624"/>
      <c r="BJ5" s="624"/>
      <c r="BK5" s="624"/>
      <c r="BL5" s="624"/>
      <c r="BM5" s="624"/>
      <c r="BN5" s="625"/>
      <c r="BO5" s="626">
        <v>99.2</v>
      </c>
      <c r="BP5" s="626"/>
      <c r="BQ5" s="626"/>
      <c r="BR5" s="626"/>
      <c r="BS5" s="627" t="s">
        <v>122</v>
      </c>
      <c r="BT5" s="627"/>
      <c r="BU5" s="627"/>
      <c r="BV5" s="627"/>
      <c r="BW5" s="627"/>
      <c r="BX5" s="627"/>
      <c r="BY5" s="627"/>
      <c r="BZ5" s="627"/>
      <c r="CA5" s="627"/>
      <c r="CB5" s="631"/>
      <c r="CD5" s="605" t="s">
        <v>211</v>
      </c>
      <c r="CE5" s="606"/>
      <c r="CF5" s="606"/>
      <c r="CG5" s="606"/>
      <c r="CH5" s="606"/>
      <c r="CI5" s="606"/>
      <c r="CJ5" s="606"/>
      <c r="CK5" s="606"/>
      <c r="CL5" s="606"/>
      <c r="CM5" s="606"/>
      <c r="CN5" s="606"/>
      <c r="CO5" s="606"/>
      <c r="CP5" s="606"/>
      <c r="CQ5" s="607"/>
      <c r="CR5" s="605" t="s">
        <v>217</v>
      </c>
      <c r="CS5" s="606"/>
      <c r="CT5" s="606"/>
      <c r="CU5" s="606"/>
      <c r="CV5" s="606"/>
      <c r="CW5" s="606"/>
      <c r="CX5" s="606"/>
      <c r="CY5" s="607"/>
      <c r="CZ5" s="605" t="s">
        <v>209</v>
      </c>
      <c r="DA5" s="606"/>
      <c r="DB5" s="606"/>
      <c r="DC5" s="607"/>
      <c r="DD5" s="605" t="s">
        <v>218</v>
      </c>
      <c r="DE5" s="606"/>
      <c r="DF5" s="606"/>
      <c r="DG5" s="606"/>
      <c r="DH5" s="606"/>
      <c r="DI5" s="606"/>
      <c r="DJ5" s="606"/>
      <c r="DK5" s="606"/>
      <c r="DL5" s="606"/>
      <c r="DM5" s="606"/>
      <c r="DN5" s="606"/>
      <c r="DO5" s="606"/>
      <c r="DP5" s="607"/>
      <c r="DQ5" s="605" t="s">
        <v>219</v>
      </c>
      <c r="DR5" s="606"/>
      <c r="DS5" s="606"/>
      <c r="DT5" s="606"/>
      <c r="DU5" s="606"/>
      <c r="DV5" s="606"/>
      <c r="DW5" s="606"/>
      <c r="DX5" s="606"/>
      <c r="DY5" s="606"/>
      <c r="DZ5" s="606"/>
      <c r="EA5" s="606"/>
      <c r="EB5" s="606"/>
      <c r="EC5" s="607"/>
    </row>
    <row r="6" spans="2:143" ht="11.25" customHeight="1" x14ac:dyDescent="0.15">
      <c r="B6" s="620" t="s">
        <v>220</v>
      </c>
      <c r="C6" s="621"/>
      <c r="D6" s="621"/>
      <c r="E6" s="621"/>
      <c r="F6" s="621"/>
      <c r="G6" s="621"/>
      <c r="H6" s="621"/>
      <c r="I6" s="621"/>
      <c r="J6" s="621"/>
      <c r="K6" s="621"/>
      <c r="L6" s="621"/>
      <c r="M6" s="621"/>
      <c r="N6" s="621"/>
      <c r="O6" s="621"/>
      <c r="P6" s="621"/>
      <c r="Q6" s="622"/>
      <c r="R6" s="623">
        <v>19621</v>
      </c>
      <c r="S6" s="624"/>
      <c r="T6" s="624"/>
      <c r="U6" s="624"/>
      <c r="V6" s="624"/>
      <c r="W6" s="624"/>
      <c r="X6" s="624"/>
      <c r="Y6" s="625"/>
      <c r="Z6" s="626">
        <v>0.8</v>
      </c>
      <c r="AA6" s="626"/>
      <c r="AB6" s="626"/>
      <c r="AC6" s="626"/>
      <c r="AD6" s="627">
        <v>19621</v>
      </c>
      <c r="AE6" s="627"/>
      <c r="AF6" s="627"/>
      <c r="AG6" s="627"/>
      <c r="AH6" s="627"/>
      <c r="AI6" s="627"/>
      <c r="AJ6" s="627"/>
      <c r="AK6" s="627"/>
      <c r="AL6" s="628">
        <v>1.4</v>
      </c>
      <c r="AM6" s="629"/>
      <c r="AN6" s="629"/>
      <c r="AO6" s="630"/>
      <c r="AP6" s="620" t="s">
        <v>221</v>
      </c>
      <c r="AQ6" s="621"/>
      <c r="AR6" s="621"/>
      <c r="AS6" s="621"/>
      <c r="AT6" s="621"/>
      <c r="AU6" s="621"/>
      <c r="AV6" s="621"/>
      <c r="AW6" s="621"/>
      <c r="AX6" s="621"/>
      <c r="AY6" s="621"/>
      <c r="AZ6" s="621"/>
      <c r="BA6" s="621"/>
      <c r="BB6" s="621"/>
      <c r="BC6" s="621"/>
      <c r="BD6" s="621"/>
      <c r="BE6" s="621"/>
      <c r="BF6" s="622"/>
      <c r="BG6" s="623">
        <v>144489</v>
      </c>
      <c r="BH6" s="624"/>
      <c r="BI6" s="624"/>
      <c r="BJ6" s="624"/>
      <c r="BK6" s="624"/>
      <c r="BL6" s="624"/>
      <c r="BM6" s="624"/>
      <c r="BN6" s="625"/>
      <c r="BO6" s="626">
        <v>99.2</v>
      </c>
      <c r="BP6" s="626"/>
      <c r="BQ6" s="626"/>
      <c r="BR6" s="626"/>
      <c r="BS6" s="627" t="s">
        <v>122</v>
      </c>
      <c r="BT6" s="627"/>
      <c r="BU6" s="627"/>
      <c r="BV6" s="627"/>
      <c r="BW6" s="627"/>
      <c r="BX6" s="627"/>
      <c r="BY6" s="627"/>
      <c r="BZ6" s="627"/>
      <c r="CA6" s="627"/>
      <c r="CB6" s="631"/>
      <c r="CD6" s="609" t="s">
        <v>222</v>
      </c>
      <c r="CE6" s="610"/>
      <c r="CF6" s="610"/>
      <c r="CG6" s="610"/>
      <c r="CH6" s="610"/>
      <c r="CI6" s="610"/>
      <c r="CJ6" s="610"/>
      <c r="CK6" s="610"/>
      <c r="CL6" s="610"/>
      <c r="CM6" s="610"/>
      <c r="CN6" s="610"/>
      <c r="CO6" s="610"/>
      <c r="CP6" s="610"/>
      <c r="CQ6" s="611"/>
      <c r="CR6" s="623">
        <v>33387</v>
      </c>
      <c r="CS6" s="624"/>
      <c r="CT6" s="624"/>
      <c r="CU6" s="624"/>
      <c r="CV6" s="624"/>
      <c r="CW6" s="624"/>
      <c r="CX6" s="624"/>
      <c r="CY6" s="625"/>
      <c r="CZ6" s="617">
        <v>1.4</v>
      </c>
      <c r="DA6" s="618"/>
      <c r="DB6" s="618"/>
      <c r="DC6" s="634"/>
      <c r="DD6" s="632" t="s">
        <v>122</v>
      </c>
      <c r="DE6" s="624"/>
      <c r="DF6" s="624"/>
      <c r="DG6" s="624"/>
      <c r="DH6" s="624"/>
      <c r="DI6" s="624"/>
      <c r="DJ6" s="624"/>
      <c r="DK6" s="624"/>
      <c r="DL6" s="624"/>
      <c r="DM6" s="624"/>
      <c r="DN6" s="624"/>
      <c r="DO6" s="624"/>
      <c r="DP6" s="625"/>
      <c r="DQ6" s="632">
        <v>33387</v>
      </c>
      <c r="DR6" s="624"/>
      <c r="DS6" s="624"/>
      <c r="DT6" s="624"/>
      <c r="DU6" s="624"/>
      <c r="DV6" s="624"/>
      <c r="DW6" s="624"/>
      <c r="DX6" s="624"/>
      <c r="DY6" s="624"/>
      <c r="DZ6" s="624"/>
      <c r="EA6" s="624"/>
      <c r="EB6" s="624"/>
      <c r="EC6" s="633"/>
    </row>
    <row r="7" spans="2:143" ht="11.25" customHeight="1" x14ac:dyDescent="0.15">
      <c r="B7" s="620" t="s">
        <v>223</v>
      </c>
      <c r="C7" s="621"/>
      <c r="D7" s="621"/>
      <c r="E7" s="621"/>
      <c r="F7" s="621"/>
      <c r="G7" s="621"/>
      <c r="H7" s="621"/>
      <c r="I7" s="621"/>
      <c r="J7" s="621"/>
      <c r="K7" s="621"/>
      <c r="L7" s="621"/>
      <c r="M7" s="621"/>
      <c r="N7" s="621"/>
      <c r="O7" s="621"/>
      <c r="P7" s="621"/>
      <c r="Q7" s="622"/>
      <c r="R7" s="623">
        <v>28</v>
      </c>
      <c r="S7" s="624"/>
      <c r="T7" s="624"/>
      <c r="U7" s="624"/>
      <c r="V7" s="624"/>
      <c r="W7" s="624"/>
      <c r="X7" s="624"/>
      <c r="Y7" s="625"/>
      <c r="Z7" s="626">
        <v>0</v>
      </c>
      <c r="AA7" s="626"/>
      <c r="AB7" s="626"/>
      <c r="AC7" s="626"/>
      <c r="AD7" s="627">
        <v>28</v>
      </c>
      <c r="AE7" s="627"/>
      <c r="AF7" s="627"/>
      <c r="AG7" s="627"/>
      <c r="AH7" s="627"/>
      <c r="AI7" s="627"/>
      <c r="AJ7" s="627"/>
      <c r="AK7" s="627"/>
      <c r="AL7" s="628">
        <v>0</v>
      </c>
      <c r="AM7" s="629"/>
      <c r="AN7" s="629"/>
      <c r="AO7" s="630"/>
      <c r="AP7" s="620" t="s">
        <v>224</v>
      </c>
      <c r="AQ7" s="621"/>
      <c r="AR7" s="621"/>
      <c r="AS7" s="621"/>
      <c r="AT7" s="621"/>
      <c r="AU7" s="621"/>
      <c r="AV7" s="621"/>
      <c r="AW7" s="621"/>
      <c r="AX7" s="621"/>
      <c r="AY7" s="621"/>
      <c r="AZ7" s="621"/>
      <c r="BA7" s="621"/>
      <c r="BB7" s="621"/>
      <c r="BC7" s="621"/>
      <c r="BD7" s="621"/>
      <c r="BE7" s="621"/>
      <c r="BF7" s="622"/>
      <c r="BG7" s="623">
        <v>33849</v>
      </c>
      <c r="BH7" s="624"/>
      <c r="BI7" s="624"/>
      <c r="BJ7" s="624"/>
      <c r="BK7" s="624"/>
      <c r="BL7" s="624"/>
      <c r="BM7" s="624"/>
      <c r="BN7" s="625"/>
      <c r="BO7" s="626">
        <v>23.2</v>
      </c>
      <c r="BP7" s="626"/>
      <c r="BQ7" s="626"/>
      <c r="BR7" s="626"/>
      <c r="BS7" s="627" t="s">
        <v>122</v>
      </c>
      <c r="BT7" s="627"/>
      <c r="BU7" s="627"/>
      <c r="BV7" s="627"/>
      <c r="BW7" s="627"/>
      <c r="BX7" s="627"/>
      <c r="BY7" s="627"/>
      <c r="BZ7" s="627"/>
      <c r="CA7" s="627"/>
      <c r="CB7" s="631"/>
      <c r="CD7" s="620" t="s">
        <v>225</v>
      </c>
      <c r="CE7" s="621"/>
      <c r="CF7" s="621"/>
      <c r="CG7" s="621"/>
      <c r="CH7" s="621"/>
      <c r="CI7" s="621"/>
      <c r="CJ7" s="621"/>
      <c r="CK7" s="621"/>
      <c r="CL7" s="621"/>
      <c r="CM7" s="621"/>
      <c r="CN7" s="621"/>
      <c r="CO7" s="621"/>
      <c r="CP7" s="621"/>
      <c r="CQ7" s="622"/>
      <c r="CR7" s="623">
        <v>586529</v>
      </c>
      <c r="CS7" s="624"/>
      <c r="CT7" s="624"/>
      <c r="CU7" s="624"/>
      <c r="CV7" s="624"/>
      <c r="CW7" s="624"/>
      <c r="CX7" s="624"/>
      <c r="CY7" s="625"/>
      <c r="CZ7" s="626">
        <v>24.6</v>
      </c>
      <c r="DA7" s="626"/>
      <c r="DB7" s="626"/>
      <c r="DC7" s="626"/>
      <c r="DD7" s="632">
        <v>11333</v>
      </c>
      <c r="DE7" s="624"/>
      <c r="DF7" s="624"/>
      <c r="DG7" s="624"/>
      <c r="DH7" s="624"/>
      <c r="DI7" s="624"/>
      <c r="DJ7" s="624"/>
      <c r="DK7" s="624"/>
      <c r="DL7" s="624"/>
      <c r="DM7" s="624"/>
      <c r="DN7" s="624"/>
      <c r="DO7" s="624"/>
      <c r="DP7" s="625"/>
      <c r="DQ7" s="632">
        <v>486583</v>
      </c>
      <c r="DR7" s="624"/>
      <c r="DS7" s="624"/>
      <c r="DT7" s="624"/>
      <c r="DU7" s="624"/>
      <c r="DV7" s="624"/>
      <c r="DW7" s="624"/>
      <c r="DX7" s="624"/>
      <c r="DY7" s="624"/>
      <c r="DZ7" s="624"/>
      <c r="EA7" s="624"/>
      <c r="EB7" s="624"/>
      <c r="EC7" s="633"/>
    </row>
    <row r="8" spans="2:143" ht="11.25" customHeight="1" x14ac:dyDescent="0.15">
      <c r="B8" s="620" t="s">
        <v>226</v>
      </c>
      <c r="C8" s="621"/>
      <c r="D8" s="621"/>
      <c r="E8" s="621"/>
      <c r="F8" s="621"/>
      <c r="G8" s="621"/>
      <c r="H8" s="621"/>
      <c r="I8" s="621"/>
      <c r="J8" s="621"/>
      <c r="K8" s="621"/>
      <c r="L8" s="621"/>
      <c r="M8" s="621"/>
      <c r="N8" s="621"/>
      <c r="O8" s="621"/>
      <c r="P8" s="621"/>
      <c r="Q8" s="622"/>
      <c r="R8" s="623">
        <v>215</v>
      </c>
      <c r="S8" s="624"/>
      <c r="T8" s="624"/>
      <c r="U8" s="624"/>
      <c r="V8" s="624"/>
      <c r="W8" s="624"/>
      <c r="X8" s="624"/>
      <c r="Y8" s="625"/>
      <c r="Z8" s="626">
        <v>0</v>
      </c>
      <c r="AA8" s="626"/>
      <c r="AB8" s="626"/>
      <c r="AC8" s="626"/>
      <c r="AD8" s="627">
        <v>215</v>
      </c>
      <c r="AE8" s="627"/>
      <c r="AF8" s="627"/>
      <c r="AG8" s="627"/>
      <c r="AH8" s="627"/>
      <c r="AI8" s="627"/>
      <c r="AJ8" s="627"/>
      <c r="AK8" s="627"/>
      <c r="AL8" s="628">
        <v>0</v>
      </c>
      <c r="AM8" s="629"/>
      <c r="AN8" s="629"/>
      <c r="AO8" s="630"/>
      <c r="AP8" s="620" t="s">
        <v>227</v>
      </c>
      <c r="AQ8" s="621"/>
      <c r="AR8" s="621"/>
      <c r="AS8" s="621"/>
      <c r="AT8" s="621"/>
      <c r="AU8" s="621"/>
      <c r="AV8" s="621"/>
      <c r="AW8" s="621"/>
      <c r="AX8" s="621"/>
      <c r="AY8" s="621"/>
      <c r="AZ8" s="621"/>
      <c r="BA8" s="621"/>
      <c r="BB8" s="621"/>
      <c r="BC8" s="621"/>
      <c r="BD8" s="621"/>
      <c r="BE8" s="621"/>
      <c r="BF8" s="622"/>
      <c r="BG8" s="623">
        <v>1906</v>
      </c>
      <c r="BH8" s="624"/>
      <c r="BI8" s="624"/>
      <c r="BJ8" s="624"/>
      <c r="BK8" s="624"/>
      <c r="BL8" s="624"/>
      <c r="BM8" s="624"/>
      <c r="BN8" s="625"/>
      <c r="BO8" s="626">
        <v>1.3</v>
      </c>
      <c r="BP8" s="626"/>
      <c r="BQ8" s="626"/>
      <c r="BR8" s="626"/>
      <c r="BS8" s="627" t="s">
        <v>122</v>
      </c>
      <c r="BT8" s="627"/>
      <c r="BU8" s="627"/>
      <c r="BV8" s="627"/>
      <c r="BW8" s="627"/>
      <c r="BX8" s="627"/>
      <c r="BY8" s="627"/>
      <c r="BZ8" s="627"/>
      <c r="CA8" s="627"/>
      <c r="CB8" s="631"/>
      <c r="CD8" s="620" t="s">
        <v>228</v>
      </c>
      <c r="CE8" s="621"/>
      <c r="CF8" s="621"/>
      <c r="CG8" s="621"/>
      <c r="CH8" s="621"/>
      <c r="CI8" s="621"/>
      <c r="CJ8" s="621"/>
      <c r="CK8" s="621"/>
      <c r="CL8" s="621"/>
      <c r="CM8" s="621"/>
      <c r="CN8" s="621"/>
      <c r="CO8" s="621"/>
      <c r="CP8" s="621"/>
      <c r="CQ8" s="622"/>
      <c r="CR8" s="623">
        <v>358510</v>
      </c>
      <c r="CS8" s="624"/>
      <c r="CT8" s="624"/>
      <c r="CU8" s="624"/>
      <c r="CV8" s="624"/>
      <c r="CW8" s="624"/>
      <c r="CX8" s="624"/>
      <c r="CY8" s="625"/>
      <c r="CZ8" s="626">
        <v>15</v>
      </c>
      <c r="DA8" s="626"/>
      <c r="DB8" s="626"/>
      <c r="DC8" s="626"/>
      <c r="DD8" s="632" t="s">
        <v>122</v>
      </c>
      <c r="DE8" s="624"/>
      <c r="DF8" s="624"/>
      <c r="DG8" s="624"/>
      <c r="DH8" s="624"/>
      <c r="DI8" s="624"/>
      <c r="DJ8" s="624"/>
      <c r="DK8" s="624"/>
      <c r="DL8" s="624"/>
      <c r="DM8" s="624"/>
      <c r="DN8" s="624"/>
      <c r="DO8" s="624"/>
      <c r="DP8" s="625"/>
      <c r="DQ8" s="632">
        <v>218804</v>
      </c>
      <c r="DR8" s="624"/>
      <c r="DS8" s="624"/>
      <c r="DT8" s="624"/>
      <c r="DU8" s="624"/>
      <c r="DV8" s="624"/>
      <c r="DW8" s="624"/>
      <c r="DX8" s="624"/>
      <c r="DY8" s="624"/>
      <c r="DZ8" s="624"/>
      <c r="EA8" s="624"/>
      <c r="EB8" s="624"/>
      <c r="EC8" s="633"/>
    </row>
    <row r="9" spans="2:143" ht="11.25" customHeight="1" x14ac:dyDescent="0.15">
      <c r="B9" s="620" t="s">
        <v>229</v>
      </c>
      <c r="C9" s="621"/>
      <c r="D9" s="621"/>
      <c r="E9" s="621"/>
      <c r="F9" s="621"/>
      <c r="G9" s="621"/>
      <c r="H9" s="621"/>
      <c r="I9" s="621"/>
      <c r="J9" s="621"/>
      <c r="K9" s="621"/>
      <c r="L9" s="621"/>
      <c r="M9" s="621"/>
      <c r="N9" s="621"/>
      <c r="O9" s="621"/>
      <c r="P9" s="621"/>
      <c r="Q9" s="622"/>
      <c r="R9" s="623">
        <v>231</v>
      </c>
      <c r="S9" s="624"/>
      <c r="T9" s="624"/>
      <c r="U9" s="624"/>
      <c r="V9" s="624"/>
      <c r="W9" s="624"/>
      <c r="X9" s="624"/>
      <c r="Y9" s="625"/>
      <c r="Z9" s="626">
        <v>0</v>
      </c>
      <c r="AA9" s="626"/>
      <c r="AB9" s="626"/>
      <c r="AC9" s="626"/>
      <c r="AD9" s="627">
        <v>231</v>
      </c>
      <c r="AE9" s="627"/>
      <c r="AF9" s="627"/>
      <c r="AG9" s="627"/>
      <c r="AH9" s="627"/>
      <c r="AI9" s="627"/>
      <c r="AJ9" s="627"/>
      <c r="AK9" s="627"/>
      <c r="AL9" s="628">
        <v>0</v>
      </c>
      <c r="AM9" s="629"/>
      <c r="AN9" s="629"/>
      <c r="AO9" s="630"/>
      <c r="AP9" s="620" t="s">
        <v>230</v>
      </c>
      <c r="AQ9" s="621"/>
      <c r="AR9" s="621"/>
      <c r="AS9" s="621"/>
      <c r="AT9" s="621"/>
      <c r="AU9" s="621"/>
      <c r="AV9" s="621"/>
      <c r="AW9" s="621"/>
      <c r="AX9" s="621"/>
      <c r="AY9" s="621"/>
      <c r="AZ9" s="621"/>
      <c r="BA9" s="621"/>
      <c r="BB9" s="621"/>
      <c r="BC9" s="621"/>
      <c r="BD9" s="621"/>
      <c r="BE9" s="621"/>
      <c r="BF9" s="622"/>
      <c r="BG9" s="623">
        <v>29194</v>
      </c>
      <c r="BH9" s="624"/>
      <c r="BI9" s="624"/>
      <c r="BJ9" s="624"/>
      <c r="BK9" s="624"/>
      <c r="BL9" s="624"/>
      <c r="BM9" s="624"/>
      <c r="BN9" s="625"/>
      <c r="BO9" s="626">
        <v>20</v>
      </c>
      <c r="BP9" s="626"/>
      <c r="BQ9" s="626"/>
      <c r="BR9" s="626"/>
      <c r="BS9" s="627" t="s">
        <v>122</v>
      </c>
      <c r="BT9" s="627"/>
      <c r="BU9" s="627"/>
      <c r="BV9" s="627"/>
      <c r="BW9" s="627"/>
      <c r="BX9" s="627"/>
      <c r="BY9" s="627"/>
      <c r="BZ9" s="627"/>
      <c r="CA9" s="627"/>
      <c r="CB9" s="631"/>
      <c r="CD9" s="620" t="s">
        <v>231</v>
      </c>
      <c r="CE9" s="621"/>
      <c r="CF9" s="621"/>
      <c r="CG9" s="621"/>
      <c r="CH9" s="621"/>
      <c r="CI9" s="621"/>
      <c r="CJ9" s="621"/>
      <c r="CK9" s="621"/>
      <c r="CL9" s="621"/>
      <c r="CM9" s="621"/>
      <c r="CN9" s="621"/>
      <c r="CO9" s="621"/>
      <c r="CP9" s="621"/>
      <c r="CQ9" s="622"/>
      <c r="CR9" s="623">
        <v>190382</v>
      </c>
      <c r="CS9" s="624"/>
      <c r="CT9" s="624"/>
      <c r="CU9" s="624"/>
      <c r="CV9" s="624"/>
      <c r="CW9" s="624"/>
      <c r="CX9" s="624"/>
      <c r="CY9" s="625"/>
      <c r="CZ9" s="626">
        <v>8</v>
      </c>
      <c r="DA9" s="626"/>
      <c r="DB9" s="626"/>
      <c r="DC9" s="626"/>
      <c r="DD9" s="632" t="s">
        <v>122</v>
      </c>
      <c r="DE9" s="624"/>
      <c r="DF9" s="624"/>
      <c r="DG9" s="624"/>
      <c r="DH9" s="624"/>
      <c r="DI9" s="624"/>
      <c r="DJ9" s="624"/>
      <c r="DK9" s="624"/>
      <c r="DL9" s="624"/>
      <c r="DM9" s="624"/>
      <c r="DN9" s="624"/>
      <c r="DO9" s="624"/>
      <c r="DP9" s="625"/>
      <c r="DQ9" s="632">
        <v>182085</v>
      </c>
      <c r="DR9" s="624"/>
      <c r="DS9" s="624"/>
      <c r="DT9" s="624"/>
      <c r="DU9" s="624"/>
      <c r="DV9" s="624"/>
      <c r="DW9" s="624"/>
      <c r="DX9" s="624"/>
      <c r="DY9" s="624"/>
      <c r="DZ9" s="624"/>
      <c r="EA9" s="624"/>
      <c r="EB9" s="624"/>
      <c r="EC9" s="633"/>
    </row>
    <row r="10" spans="2:143" ht="11.25" customHeight="1" x14ac:dyDescent="0.15">
      <c r="B10" s="620" t="s">
        <v>232</v>
      </c>
      <c r="C10" s="621"/>
      <c r="D10" s="621"/>
      <c r="E10" s="621"/>
      <c r="F10" s="621"/>
      <c r="G10" s="621"/>
      <c r="H10" s="621"/>
      <c r="I10" s="621"/>
      <c r="J10" s="621"/>
      <c r="K10" s="621"/>
      <c r="L10" s="621"/>
      <c r="M10" s="621"/>
      <c r="N10" s="621"/>
      <c r="O10" s="621"/>
      <c r="P10" s="621"/>
      <c r="Q10" s="622"/>
      <c r="R10" s="623" t="s">
        <v>122</v>
      </c>
      <c r="S10" s="624"/>
      <c r="T10" s="624"/>
      <c r="U10" s="624"/>
      <c r="V10" s="624"/>
      <c r="W10" s="624"/>
      <c r="X10" s="624"/>
      <c r="Y10" s="625"/>
      <c r="Z10" s="626" t="s">
        <v>122</v>
      </c>
      <c r="AA10" s="626"/>
      <c r="AB10" s="626"/>
      <c r="AC10" s="626"/>
      <c r="AD10" s="627" t="s">
        <v>122</v>
      </c>
      <c r="AE10" s="627"/>
      <c r="AF10" s="627"/>
      <c r="AG10" s="627"/>
      <c r="AH10" s="627"/>
      <c r="AI10" s="627"/>
      <c r="AJ10" s="627"/>
      <c r="AK10" s="627"/>
      <c r="AL10" s="628" t="s">
        <v>122</v>
      </c>
      <c r="AM10" s="629"/>
      <c r="AN10" s="629"/>
      <c r="AO10" s="630"/>
      <c r="AP10" s="620" t="s">
        <v>233</v>
      </c>
      <c r="AQ10" s="621"/>
      <c r="AR10" s="621"/>
      <c r="AS10" s="621"/>
      <c r="AT10" s="621"/>
      <c r="AU10" s="621"/>
      <c r="AV10" s="621"/>
      <c r="AW10" s="621"/>
      <c r="AX10" s="621"/>
      <c r="AY10" s="621"/>
      <c r="AZ10" s="621"/>
      <c r="BA10" s="621"/>
      <c r="BB10" s="621"/>
      <c r="BC10" s="621"/>
      <c r="BD10" s="621"/>
      <c r="BE10" s="621"/>
      <c r="BF10" s="622"/>
      <c r="BG10" s="623">
        <v>2230</v>
      </c>
      <c r="BH10" s="624"/>
      <c r="BI10" s="624"/>
      <c r="BJ10" s="624"/>
      <c r="BK10" s="624"/>
      <c r="BL10" s="624"/>
      <c r="BM10" s="624"/>
      <c r="BN10" s="625"/>
      <c r="BO10" s="626">
        <v>1.5</v>
      </c>
      <c r="BP10" s="626"/>
      <c r="BQ10" s="626"/>
      <c r="BR10" s="626"/>
      <c r="BS10" s="627" t="s">
        <v>122</v>
      </c>
      <c r="BT10" s="627"/>
      <c r="BU10" s="627"/>
      <c r="BV10" s="627"/>
      <c r="BW10" s="627"/>
      <c r="BX10" s="627"/>
      <c r="BY10" s="627"/>
      <c r="BZ10" s="627"/>
      <c r="CA10" s="627"/>
      <c r="CB10" s="631"/>
      <c r="CD10" s="620" t="s">
        <v>234</v>
      </c>
      <c r="CE10" s="621"/>
      <c r="CF10" s="621"/>
      <c r="CG10" s="621"/>
      <c r="CH10" s="621"/>
      <c r="CI10" s="621"/>
      <c r="CJ10" s="621"/>
      <c r="CK10" s="621"/>
      <c r="CL10" s="621"/>
      <c r="CM10" s="621"/>
      <c r="CN10" s="621"/>
      <c r="CO10" s="621"/>
      <c r="CP10" s="621"/>
      <c r="CQ10" s="622"/>
      <c r="CR10" s="623">
        <v>50</v>
      </c>
      <c r="CS10" s="624"/>
      <c r="CT10" s="624"/>
      <c r="CU10" s="624"/>
      <c r="CV10" s="624"/>
      <c r="CW10" s="624"/>
      <c r="CX10" s="624"/>
      <c r="CY10" s="625"/>
      <c r="CZ10" s="626">
        <v>0</v>
      </c>
      <c r="DA10" s="626"/>
      <c r="DB10" s="626"/>
      <c r="DC10" s="626"/>
      <c r="DD10" s="632" t="s">
        <v>122</v>
      </c>
      <c r="DE10" s="624"/>
      <c r="DF10" s="624"/>
      <c r="DG10" s="624"/>
      <c r="DH10" s="624"/>
      <c r="DI10" s="624"/>
      <c r="DJ10" s="624"/>
      <c r="DK10" s="624"/>
      <c r="DL10" s="624"/>
      <c r="DM10" s="624"/>
      <c r="DN10" s="624"/>
      <c r="DO10" s="624"/>
      <c r="DP10" s="625"/>
      <c r="DQ10" s="632">
        <v>50</v>
      </c>
      <c r="DR10" s="624"/>
      <c r="DS10" s="624"/>
      <c r="DT10" s="624"/>
      <c r="DU10" s="624"/>
      <c r="DV10" s="624"/>
      <c r="DW10" s="624"/>
      <c r="DX10" s="624"/>
      <c r="DY10" s="624"/>
      <c r="DZ10" s="624"/>
      <c r="EA10" s="624"/>
      <c r="EB10" s="624"/>
      <c r="EC10" s="633"/>
    </row>
    <row r="11" spans="2:143" ht="11.25" customHeight="1" x14ac:dyDescent="0.15">
      <c r="B11" s="620" t="s">
        <v>235</v>
      </c>
      <c r="C11" s="621"/>
      <c r="D11" s="621"/>
      <c r="E11" s="621"/>
      <c r="F11" s="621"/>
      <c r="G11" s="621"/>
      <c r="H11" s="621"/>
      <c r="I11" s="621"/>
      <c r="J11" s="621"/>
      <c r="K11" s="621"/>
      <c r="L11" s="621"/>
      <c r="M11" s="621"/>
      <c r="N11" s="621"/>
      <c r="O11" s="621"/>
      <c r="P11" s="621"/>
      <c r="Q11" s="622"/>
      <c r="R11" s="623">
        <v>31116</v>
      </c>
      <c r="S11" s="624"/>
      <c r="T11" s="624"/>
      <c r="U11" s="624"/>
      <c r="V11" s="624"/>
      <c r="W11" s="624"/>
      <c r="X11" s="624"/>
      <c r="Y11" s="625"/>
      <c r="Z11" s="628">
        <v>1.2</v>
      </c>
      <c r="AA11" s="629"/>
      <c r="AB11" s="629"/>
      <c r="AC11" s="635"/>
      <c r="AD11" s="632">
        <v>31116</v>
      </c>
      <c r="AE11" s="624"/>
      <c r="AF11" s="624"/>
      <c r="AG11" s="624"/>
      <c r="AH11" s="624"/>
      <c r="AI11" s="624"/>
      <c r="AJ11" s="624"/>
      <c r="AK11" s="625"/>
      <c r="AL11" s="628">
        <v>2.2999999999999998</v>
      </c>
      <c r="AM11" s="629"/>
      <c r="AN11" s="629"/>
      <c r="AO11" s="630"/>
      <c r="AP11" s="620" t="s">
        <v>236</v>
      </c>
      <c r="AQ11" s="621"/>
      <c r="AR11" s="621"/>
      <c r="AS11" s="621"/>
      <c r="AT11" s="621"/>
      <c r="AU11" s="621"/>
      <c r="AV11" s="621"/>
      <c r="AW11" s="621"/>
      <c r="AX11" s="621"/>
      <c r="AY11" s="621"/>
      <c r="AZ11" s="621"/>
      <c r="BA11" s="621"/>
      <c r="BB11" s="621"/>
      <c r="BC11" s="621"/>
      <c r="BD11" s="621"/>
      <c r="BE11" s="621"/>
      <c r="BF11" s="622"/>
      <c r="BG11" s="623">
        <v>519</v>
      </c>
      <c r="BH11" s="624"/>
      <c r="BI11" s="624"/>
      <c r="BJ11" s="624"/>
      <c r="BK11" s="624"/>
      <c r="BL11" s="624"/>
      <c r="BM11" s="624"/>
      <c r="BN11" s="625"/>
      <c r="BO11" s="626">
        <v>0.4</v>
      </c>
      <c r="BP11" s="626"/>
      <c r="BQ11" s="626"/>
      <c r="BR11" s="626"/>
      <c r="BS11" s="627" t="s">
        <v>122</v>
      </c>
      <c r="BT11" s="627"/>
      <c r="BU11" s="627"/>
      <c r="BV11" s="627"/>
      <c r="BW11" s="627"/>
      <c r="BX11" s="627"/>
      <c r="BY11" s="627"/>
      <c r="BZ11" s="627"/>
      <c r="CA11" s="627"/>
      <c r="CB11" s="631"/>
      <c r="CD11" s="620" t="s">
        <v>237</v>
      </c>
      <c r="CE11" s="621"/>
      <c r="CF11" s="621"/>
      <c r="CG11" s="621"/>
      <c r="CH11" s="621"/>
      <c r="CI11" s="621"/>
      <c r="CJ11" s="621"/>
      <c r="CK11" s="621"/>
      <c r="CL11" s="621"/>
      <c r="CM11" s="621"/>
      <c r="CN11" s="621"/>
      <c r="CO11" s="621"/>
      <c r="CP11" s="621"/>
      <c r="CQ11" s="622"/>
      <c r="CR11" s="623">
        <v>212557</v>
      </c>
      <c r="CS11" s="624"/>
      <c r="CT11" s="624"/>
      <c r="CU11" s="624"/>
      <c r="CV11" s="624"/>
      <c r="CW11" s="624"/>
      <c r="CX11" s="624"/>
      <c r="CY11" s="625"/>
      <c r="CZ11" s="626">
        <v>8.9</v>
      </c>
      <c r="DA11" s="626"/>
      <c r="DB11" s="626"/>
      <c r="DC11" s="626"/>
      <c r="DD11" s="632">
        <v>47485</v>
      </c>
      <c r="DE11" s="624"/>
      <c r="DF11" s="624"/>
      <c r="DG11" s="624"/>
      <c r="DH11" s="624"/>
      <c r="DI11" s="624"/>
      <c r="DJ11" s="624"/>
      <c r="DK11" s="624"/>
      <c r="DL11" s="624"/>
      <c r="DM11" s="624"/>
      <c r="DN11" s="624"/>
      <c r="DO11" s="624"/>
      <c r="DP11" s="625"/>
      <c r="DQ11" s="632">
        <v>144539</v>
      </c>
      <c r="DR11" s="624"/>
      <c r="DS11" s="624"/>
      <c r="DT11" s="624"/>
      <c r="DU11" s="624"/>
      <c r="DV11" s="624"/>
      <c r="DW11" s="624"/>
      <c r="DX11" s="624"/>
      <c r="DY11" s="624"/>
      <c r="DZ11" s="624"/>
      <c r="EA11" s="624"/>
      <c r="EB11" s="624"/>
      <c r="EC11" s="633"/>
    </row>
    <row r="12" spans="2:143" ht="11.25" customHeight="1" x14ac:dyDescent="0.15">
      <c r="B12" s="620" t="s">
        <v>238</v>
      </c>
      <c r="C12" s="621"/>
      <c r="D12" s="621"/>
      <c r="E12" s="621"/>
      <c r="F12" s="621"/>
      <c r="G12" s="621"/>
      <c r="H12" s="621"/>
      <c r="I12" s="621"/>
      <c r="J12" s="621"/>
      <c r="K12" s="621"/>
      <c r="L12" s="621"/>
      <c r="M12" s="621"/>
      <c r="N12" s="621"/>
      <c r="O12" s="621"/>
      <c r="P12" s="621"/>
      <c r="Q12" s="622"/>
      <c r="R12" s="623" t="s">
        <v>122</v>
      </c>
      <c r="S12" s="624"/>
      <c r="T12" s="624"/>
      <c r="U12" s="624"/>
      <c r="V12" s="624"/>
      <c r="W12" s="624"/>
      <c r="X12" s="624"/>
      <c r="Y12" s="625"/>
      <c r="Z12" s="626" t="s">
        <v>122</v>
      </c>
      <c r="AA12" s="626"/>
      <c r="AB12" s="626"/>
      <c r="AC12" s="626"/>
      <c r="AD12" s="627" t="s">
        <v>122</v>
      </c>
      <c r="AE12" s="627"/>
      <c r="AF12" s="627"/>
      <c r="AG12" s="627"/>
      <c r="AH12" s="627"/>
      <c r="AI12" s="627"/>
      <c r="AJ12" s="627"/>
      <c r="AK12" s="627"/>
      <c r="AL12" s="628" t="s">
        <v>122</v>
      </c>
      <c r="AM12" s="629"/>
      <c r="AN12" s="629"/>
      <c r="AO12" s="630"/>
      <c r="AP12" s="620" t="s">
        <v>239</v>
      </c>
      <c r="AQ12" s="621"/>
      <c r="AR12" s="621"/>
      <c r="AS12" s="621"/>
      <c r="AT12" s="621"/>
      <c r="AU12" s="621"/>
      <c r="AV12" s="621"/>
      <c r="AW12" s="621"/>
      <c r="AX12" s="621"/>
      <c r="AY12" s="621"/>
      <c r="AZ12" s="621"/>
      <c r="BA12" s="621"/>
      <c r="BB12" s="621"/>
      <c r="BC12" s="621"/>
      <c r="BD12" s="621"/>
      <c r="BE12" s="621"/>
      <c r="BF12" s="622"/>
      <c r="BG12" s="623">
        <v>103397</v>
      </c>
      <c r="BH12" s="624"/>
      <c r="BI12" s="624"/>
      <c r="BJ12" s="624"/>
      <c r="BK12" s="624"/>
      <c r="BL12" s="624"/>
      <c r="BM12" s="624"/>
      <c r="BN12" s="625"/>
      <c r="BO12" s="626">
        <v>71</v>
      </c>
      <c r="BP12" s="626"/>
      <c r="BQ12" s="626"/>
      <c r="BR12" s="626"/>
      <c r="BS12" s="627" t="s">
        <v>122</v>
      </c>
      <c r="BT12" s="627"/>
      <c r="BU12" s="627"/>
      <c r="BV12" s="627"/>
      <c r="BW12" s="627"/>
      <c r="BX12" s="627"/>
      <c r="BY12" s="627"/>
      <c r="BZ12" s="627"/>
      <c r="CA12" s="627"/>
      <c r="CB12" s="631"/>
      <c r="CD12" s="620" t="s">
        <v>240</v>
      </c>
      <c r="CE12" s="621"/>
      <c r="CF12" s="621"/>
      <c r="CG12" s="621"/>
      <c r="CH12" s="621"/>
      <c r="CI12" s="621"/>
      <c r="CJ12" s="621"/>
      <c r="CK12" s="621"/>
      <c r="CL12" s="621"/>
      <c r="CM12" s="621"/>
      <c r="CN12" s="621"/>
      <c r="CO12" s="621"/>
      <c r="CP12" s="621"/>
      <c r="CQ12" s="622"/>
      <c r="CR12" s="623">
        <v>212844</v>
      </c>
      <c r="CS12" s="624"/>
      <c r="CT12" s="624"/>
      <c r="CU12" s="624"/>
      <c r="CV12" s="624"/>
      <c r="CW12" s="624"/>
      <c r="CX12" s="624"/>
      <c r="CY12" s="625"/>
      <c r="CZ12" s="626">
        <v>8.9</v>
      </c>
      <c r="DA12" s="626"/>
      <c r="DB12" s="626"/>
      <c r="DC12" s="626"/>
      <c r="DD12" s="632">
        <v>60218</v>
      </c>
      <c r="DE12" s="624"/>
      <c r="DF12" s="624"/>
      <c r="DG12" s="624"/>
      <c r="DH12" s="624"/>
      <c r="DI12" s="624"/>
      <c r="DJ12" s="624"/>
      <c r="DK12" s="624"/>
      <c r="DL12" s="624"/>
      <c r="DM12" s="624"/>
      <c r="DN12" s="624"/>
      <c r="DO12" s="624"/>
      <c r="DP12" s="625"/>
      <c r="DQ12" s="632">
        <v>171360</v>
      </c>
      <c r="DR12" s="624"/>
      <c r="DS12" s="624"/>
      <c r="DT12" s="624"/>
      <c r="DU12" s="624"/>
      <c r="DV12" s="624"/>
      <c r="DW12" s="624"/>
      <c r="DX12" s="624"/>
      <c r="DY12" s="624"/>
      <c r="DZ12" s="624"/>
      <c r="EA12" s="624"/>
      <c r="EB12" s="624"/>
      <c r="EC12" s="633"/>
    </row>
    <row r="13" spans="2:143" ht="11.25" customHeight="1" x14ac:dyDescent="0.15">
      <c r="B13" s="620" t="s">
        <v>241</v>
      </c>
      <c r="C13" s="621"/>
      <c r="D13" s="621"/>
      <c r="E13" s="621"/>
      <c r="F13" s="621"/>
      <c r="G13" s="621"/>
      <c r="H13" s="621"/>
      <c r="I13" s="621"/>
      <c r="J13" s="621"/>
      <c r="K13" s="621"/>
      <c r="L13" s="621"/>
      <c r="M13" s="621"/>
      <c r="N13" s="621"/>
      <c r="O13" s="621"/>
      <c r="P13" s="621"/>
      <c r="Q13" s="622"/>
      <c r="R13" s="623" t="s">
        <v>122</v>
      </c>
      <c r="S13" s="624"/>
      <c r="T13" s="624"/>
      <c r="U13" s="624"/>
      <c r="V13" s="624"/>
      <c r="W13" s="624"/>
      <c r="X13" s="624"/>
      <c r="Y13" s="625"/>
      <c r="Z13" s="626" t="s">
        <v>122</v>
      </c>
      <c r="AA13" s="626"/>
      <c r="AB13" s="626"/>
      <c r="AC13" s="626"/>
      <c r="AD13" s="627" t="s">
        <v>122</v>
      </c>
      <c r="AE13" s="627"/>
      <c r="AF13" s="627"/>
      <c r="AG13" s="627"/>
      <c r="AH13" s="627"/>
      <c r="AI13" s="627"/>
      <c r="AJ13" s="627"/>
      <c r="AK13" s="627"/>
      <c r="AL13" s="628" t="s">
        <v>122</v>
      </c>
      <c r="AM13" s="629"/>
      <c r="AN13" s="629"/>
      <c r="AO13" s="630"/>
      <c r="AP13" s="620" t="s">
        <v>242</v>
      </c>
      <c r="AQ13" s="621"/>
      <c r="AR13" s="621"/>
      <c r="AS13" s="621"/>
      <c r="AT13" s="621"/>
      <c r="AU13" s="621"/>
      <c r="AV13" s="621"/>
      <c r="AW13" s="621"/>
      <c r="AX13" s="621"/>
      <c r="AY13" s="621"/>
      <c r="AZ13" s="621"/>
      <c r="BA13" s="621"/>
      <c r="BB13" s="621"/>
      <c r="BC13" s="621"/>
      <c r="BD13" s="621"/>
      <c r="BE13" s="621"/>
      <c r="BF13" s="622"/>
      <c r="BG13" s="623">
        <v>67966</v>
      </c>
      <c r="BH13" s="624"/>
      <c r="BI13" s="624"/>
      <c r="BJ13" s="624"/>
      <c r="BK13" s="624"/>
      <c r="BL13" s="624"/>
      <c r="BM13" s="624"/>
      <c r="BN13" s="625"/>
      <c r="BO13" s="626">
        <v>46.7</v>
      </c>
      <c r="BP13" s="626"/>
      <c r="BQ13" s="626"/>
      <c r="BR13" s="626"/>
      <c r="BS13" s="627" t="s">
        <v>122</v>
      </c>
      <c r="BT13" s="627"/>
      <c r="BU13" s="627"/>
      <c r="BV13" s="627"/>
      <c r="BW13" s="627"/>
      <c r="BX13" s="627"/>
      <c r="BY13" s="627"/>
      <c r="BZ13" s="627"/>
      <c r="CA13" s="627"/>
      <c r="CB13" s="631"/>
      <c r="CD13" s="620" t="s">
        <v>243</v>
      </c>
      <c r="CE13" s="621"/>
      <c r="CF13" s="621"/>
      <c r="CG13" s="621"/>
      <c r="CH13" s="621"/>
      <c r="CI13" s="621"/>
      <c r="CJ13" s="621"/>
      <c r="CK13" s="621"/>
      <c r="CL13" s="621"/>
      <c r="CM13" s="621"/>
      <c r="CN13" s="621"/>
      <c r="CO13" s="621"/>
      <c r="CP13" s="621"/>
      <c r="CQ13" s="622"/>
      <c r="CR13" s="623">
        <v>278684</v>
      </c>
      <c r="CS13" s="624"/>
      <c r="CT13" s="624"/>
      <c r="CU13" s="624"/>
      <c r="CV13" s="624"/>
      <c r="CW13" s="624"/>
      <c r="CX13" s="624"/>
      <c r="CY13" s="625"/>
      <c r="CZ13" s="626">
        <v>11.7</v>
      </c>
      <c r="DA13" s="626"/>
      <c r="DB13" s="626"/>
      <c r="DC13" s="626"/>
      <c r="DD13" s="632">
        <v>221322</v>
      </c>
      <c r="DE13" s="624"/>
      <c r="DF13" s="624"/>
      <c r="DG13" s="624"/>
      <c r="DH13" s="624"/>
      <c r="DI13" s="624"/>
      <c r="DJ13" s="624"/>
      <c r="DK13" s="624"/>
      <c r="DL13" s="624"/>
      <c r="DM13" s="624"/>
      <c r="DN13" s="624"/>
      <c r="DO13" s="624"/>
      <c r="DP13" s="625"/>
      <c r="DQ13" s="632">
        <v>91665</v>
      </c>
      <c r="DR13" s="624"/>
      <c r="DS13" s="624"/>
      <c r="DT13" s="624"/>
      <c r="DU13" s="624"/>
      <c r="DV13" s="624"/>
      <c r="DW13" s="624"/>
      <c r="DX13" s="624"/>
      <c r="DY13" s="624"/>
      <c r="DZ13" s="624"/>
      <c r="EA13" s="624"/>
      <c r="EB13" s="624"/>
      <c r="EC13" s="633"/>
    </row>
    <row r="14" spans="2:143" ht="11.25" customHeight="1" x14ac:dyDescent="0.15">
      <c r="B14" s="620" t="s">
        <v>244</v>
      </c>
      <c r="C14" s="621"/>
      <c r="D14" s="621"/>
      <c r="E14" s="621"/>
      <c r="F14" s="621"/>
      <c r="G14" s="621"/>
      <c r="H14" s="621"/>
      <c r="I14" s="621"/>
      <c r="J14" s="621"/>
      <c r="K14" s="621"/>
      <c r="L14" s="621"/>
      <c r="M14" s="621"/>
      <c r="N14" s="621"/>
      <c r="O14" s="621"/>
      <c r="P14" s="621"/>
      <c r="Q14" s="622"/>
      <c r="R14" s="623">
        <v>90</v>
      </c>
      <c r="S14" s="624"/>
      <c r="T14" s="624"/>
      <c r="U14" s="624"/>
      <c r="V14" s="624"/>
      <c r="W14" s="624"/>
      <c r="X14" s="624"/>
      <c r="Y14" s="625"/>
      <c r="Z14" s="626">
        <v>0</v>
      </c>
      <c r="AA14" s="626"/>
      <c r="AB14" s="626"/>
      <c r="AC14" s="626"/>
      <c r="AD14" s="627">
        <v>90</v>
      </c>
      <c r="AE14" s="627"/>
      <c r="AF14" s="627"/>
      <c r="AG14" s="627"/>
      <c r="AH14" s="627"/>
      <c r="AI14" s="627"/>
      <c r="AJ14" s="627"/>
      <c r="AK14" s="627"/>
      <c r="AL14" s="628">
        <v>0</v>
      </c>
      <c r="AM14" s="629"/>
      <c r="AN14" s="629"/>
      <c r="AO14" s="630"/>
      <c r="AP14" s="620" t="s">
        <v>245</v>
      </c>
      <c r="AQ14" s="621"/>
      <c r="AR14" s="621"/>
      <c r="AS14" s="621"/>
      <c r="AT14" s="621"/>
      <c r="AU14" s="621"/>
      <c r="AV14" s="621"/>
      <c r="AW14" s="621"/>
      <c r="AX14" s="621"/>
      <c r="AY14" s="621"/>
      <c r="AZ14" s="621"/>
      <c r="BA14" s="621"/>
      <c r="BB14" s="621"/>
      <c r="BC14" s="621"/>
      <c r="BD14" s="621"/>
      <c r="BE14" s="621"/>
      <c r="BF14" s="622"/>
      <c r="BG14" s="623">
        <v>5944</v>
      </c>
      <c r="BH14" s="624"/>
      <c r="BI14" s="624"/>
      <c r="BJ14" s="624"/>
      <c r="BK14" s="624"/>
      <c r="BL14" s="624"/>
      <c r="BM14" s="624"/>
      <c r="BN14" s="625"/>
      <c r="BO14" s="626">
        <v>4.0999999999999996</v>
      </c>
      <c r="BP14" s="626"/>
      <c r="BQ14" s="626"/>
      <c r="BR14" s="626"/>
      <c r="BS14" s="627" t="s">
        <v>122</v>
      </c>
      <c r="BT14" s="627"/>
      <c r="BU14" s="627"/>
      <c r="BV14" s="627"/>
      <c r="BW14" s="627"/>
      <c r="BX14" s="627"/>
      <c r="BY14" s="627"/>
      <c r="BZ14" s="627"/>
      <c r="CA14" s="627"/>
      <c r="CB14" s="631"/>
      <c r="CD14" s="620" t="s">
        <v>246</v>
      </c>
      <c r="CE14" s="621"/>
      <c r="CF14" s="621"/>
      <c r="CG14" s="621"/>
      <c r="CH14" s="621"/>
      <c r="CI14" s="621"/>
      <c r="CJ14" s="621"/>
      <c r="CK14" s="621"/>
      <c r="CL14" s="621"/>
      <c r="CM14" s="621"/>
      <c r="CN14" s="621"/>
      <c r="CO14" s="621"/>
      <c r="CP14" s="621"/>
      <c r="CQ14" s="622"/>
      <c r="CR14" s="623">
        <v>102489</v>
      </c>
      <c r="CS14" s="624"/>
      <c r="CT14" s="624"/>
      <c r="CU14" s="624"/>
      <c r="CV14" s="624"/>
      <c r="CW14" s="624"/>
      <c r="CX14" s="624"/>
      <c r="CY14" s="625"/>
      <c r="CZ14" s="626">
        <v>4.3</v>
      </c>
      <c r="DA14" s="626"/>
      <c r="DB14" s="626"/>
      <c r="DC14" s="626"/>
      <c r="DD14" s="632">
        <v>27192</v>
      </c>
      <c r="DE14" s="624"/>
      <c r="DF14" s="624"/>
      <c r="DG14" s="624"/>
      <c r="DH14" s="624"/>
      <c r="DI14" s="624"/>
      <c r="DJ14" s="624"/>
      <c r="DK14" s="624"/>
      <c r="DL14" s="624"/>
      <c r="DM14" s="624"/>
      <c r="DN14" s="624"/>
      <c r="DO14" s="624"/>
      <c r="DP14" s="625"/>
      <c r="DQ14" s="632">
        <v>76639</v>
      </c>
      <c r="DR14" s="624"/>
      <c r="DS14" s="624"/>
      <c r="DT14" s="624"/>
      <c r="DU14" s="624"/>
      <c r="DV14" s="624"/>
      <c r="DW14" s="624"/>
      <c r="DX14" s="624"/>
      <c r="DY14" s="624"/>
      <c r="DZ14" s="624"/>
      <c r="EA14" s="624"/>
      <c r="EB14" s="624"/>
      <c r="EC14" s="633"/>
    </row>
    <row r="15" spans="2:143" ht="11.25" customHeight="1" x14ac:dyDescent="0.15">
      <c r="B15" s="620" t="s">
        <v>247</v>
      </c>
      <c r="C15" s="621"/>
      <c r="D15" s="621"/>
      <c r="E15" s="621"/>
      <c r="F15" s="621"/>
      <c r="G15" s="621"/>
      <c r="H15" s="621"/>
      <c r="I15" s="621"/>
      <c r="J15" s="621"/>
      <c r="K15" s="621"/>
      <c r="L15" s="621"/>
      <c r="M15" s="621"/>
      <c r="N15" s="621"/>
      <c r="O15" s="621"/>
      <c r="P15" s="621"/>
      <c r="Q15" s="622"/>
      <c r="R15" s="623" t="s">
        <v>122</v>
      </c>
      <c r="S15" s="624"/>
      <c r="T15" s="624"/>
      <c r="U15" s="624"/>
      <c r="V15" s="624"/>
      <c r="W15" s="624"/>
      <c r="X15" s="624"/>
      <c r="Y15" s="625"/>
      <c r="Z15" s="626" t="s">
        <v>122</v>
      </c>
      <c r="AA15" s="626"/>
      <c r="AB15" s="626"/>
      <c r="AC15" s="626"/>
      <c r="AD15" s="627" t="s">
        <v>122</v>
      </c>
      <c r="AE15" s="627"/>
      <c r="AF15" s="627"/>
      <c r="AG15" s="627"/>
      <c r="AH15" s="627"/>
      <c r="AI15" s="627"/>
      <c r="AJ15" s="627"/>
      <c r="AK15" s="627"/>
      <c r="AL15" s="628" t="s">
        <v>122</v>
      </c>
      <c r="AM15" s="629"/>
      <c r="AN15" s="629"/>
      <c r="AO15" s="630"/>
      <c r="AP15" s="620" t="s">
        <v>248</v>
      </c>
      <c r="AQ15" s="621"/>
      <c r="AR15" s="621"/>
      <c r="AS15" s="621"/>
      <c r="AT15" s="621"/>
      <c r="AU15" s="621"/>
      <c r="AV15" s="621"/>
      <c r="AW15" s="621"/>
      <c r="AX15" s="621"/>
      <c r="AY15" s="621"/>
      <c r="AZ15" s="621"/>
      <c r="BA15" s="621"/>
      <c r="BB15" s="621"/>
      <c r="BC15" s="621"/>
      <c r="BD15" s="621"/>
      <c r="BE15" s="621"/>
      <c r="BF15" s="622"/>
      <c r="BG15" s="623">
        <v>1299</v>
      </c>
      <c r="BH15" s="624"/>
      <c r="BI15" s="624"/>
      <c r="BJ15" s="624"/>
      <c r="BK15" s="624"/>
      <c r="BL15" s="624"/>
      <c r="BM15" s="624"/>
      <c r="BN15" s="625"/>
      <c r="BO15" s="626">
        <v>0.9</v>
      </c>
      <c r="BP15" s="626"/>
      <c r="BQ15" s="626"/>
      <c r="BR15" s="626"/>
      <c r="BS15" s="627" t="s">
        <v>122</v>
      </c>
      <c r="BT15" s="627"/>
      <c r="BU15" s="627"/>
      <c r="BV15" s="627"/>
      <c r="BW15" s="627"/>
      <c r="BX15" s="627"/>
      <c r="BY15" s="627"/>
      <c r="BZ15" s="627"/>
      <c r="CA15" s="627"/>
      <c r="CB15" s="631"/>
      <c r="CD15" s="620" t="s">
        <v>249</v>
      </c>
      <c r="CE15" s="621"/>
      <c r="CF15" s="621"/>
      <c r="CG15" s="621"/>
      <c r="CH15" s="621"/>
      <c r="CI15" s="621"/>
      <c r="CJ15" s="621"/>
      <c r="CK15" s="621"/>
      <c r="CL15" s="621"/>
      <c r="CM15" s="621"/>
      <c r="CN15" s="621"/>
      <c r="CO15" s="621"/>
      <c r="CP15" s="621"/>
      <c r="CQ15" s="622"/>
      <c r="CR15" s="623">
        <v>136662</v>
      </c>
      <c r="CS15" s="624"/>
      <c r="CT15" s="624"/>
      <c r="CU15" s="624"/>
      <c r="CV15" s="624"/>
      <c r="CW15" s="624"/>
      <c r="CX15" s="624"/>
      <c r="CY15" s="625"/>
      <c r="CZ15" s="626">
        <v>5.7</v>
      </c>
      <c r="DA15" s="626"/>
      <c r="DB15" s="626"/>
      <c r="DC15" s="626"/>
      <c r="DD15" s="632">
        <v>7418</v>
      </c>
      <c r="DE15" s="624"/>
      <c r="DF15" s="624"/>
      <c r="DG15" s="624"/>
      <c r="DH15" s="624"/>
      <c r="DI15" s="624"/>
      <c r="DJ15" s="624"/>
      <c r="DK15" s="624"/>
      <c r="DL15" s="624"/>
      <c r="DM15" s="624"/>
      <c r="DN15" s="624"/>
      <c r="DO15" s="624"/>
      <c r="DP15" s="625"/>
      <c r="DQ15" s="632">
        <v>114331</v>
      </c>
      <c r="DR15" s="624"/>
      <c r="DS15" s="624"/>
      <c r="DT15" s="624"/>
      <c r="DU15" s="624"/>
      <c r="DV15" s="624"/>
      <c r="DW15" s="624"/>
      <c r="DX15" s="624"/>
      <c r="DY15" s="624"/>
      <c r="DZ15" s="624"/>
      <c r="EA15" s="624"/>
      <c r="EB15" s="624"/>
      <c r="EC15" s="633"/>
    </row>
    <row r="16" spans="2:143" ht="11.25" customHeight="1" x14ac:dyDescent="0.15">
      <c r="B16" s="620" t="s">
        <v>250</v>
      </c>
      <c r="C16" s="621"/>
      <c r="D16" s="621"/>
      <c r="E16" s="621"/>
      <c r="F16" s="621"/>
      <c r="G16" s="621"/>
      <c r="H16" s="621"/>
      <c r="I16" s="621"/>
      <c r="J16" s="621"/>
      <c r="K16" s="621"/>
      <c r="L16" s="621"/>
      <c r="M16" s="621"/>
      <c r="N16" s="621"/>
      <c r="O16" s="621"/>
      <c r="P16" s="621"/>
      <c r="Q16" s="622"/>
      <c r="R16" s="623">
        <v>1545</v>
      </c>
      <c r="S16" s="624"/>
      <c r="T16" s="624"/>
      <c r="U16" s="624"/>
      <c r="V16" s="624"/>
      <c r="W16" s="624"/>
      <c r="X16" s="624"/>
      <c r="Y16" s="625"/>
      <c r="Z16" s="626">
        <v>0.1</v>
      </c>
      <c r="AA16" s="626"/>
      <c r="AB16" s="626"/>
      <c r="AC16" s="626"/>
      <c r="AD16" s="627">
        <v>1545</v>
      </c>
      <c r="AE16" s="627"/>
      <c r="AF16" s="627"/>
      <c r="AG16" s="627"/>
      <c r="AH16" s="627"/>
      <c r="AI16" s="627"/>
      <c r="AJ16" s="627"/>
      <c r="AK16" s="627"/>
      <c r="AL16" s="628">
        <v>0.1</v>
      </c>
      <c r="AM16" s="629"/>
      <c r="AN16" s="629"/>
      <c r="AO16" s="630"/>
      <c r="AP16" s="620" t="s">
        <v>251</v>
      </c>
      <c r="AQ16" s="621"/>
      <c r="AR16" s="621"/>
      <c r="AS16" s="621"/>
      <c r="AT16" s="621"/>
      <c r="AU16" s="621"/>
      <c r="AV16" s="621"/>
      <c r="AW16" s="621"/>
      <c r="AX16" s="621"/>
      <c r="AY16" s="621"/>
      <c r="AZ16" s="621"/>
      <c r="BA16" s="621"/>
      <c r="BB16" s="621"/>
      <c r="BC16" s="621"/>
      <c r="BD16" s="621"/>
      <c r="BE16" s="621"/>
      <c r="BF16" s="622"/>
      <c r="BG16" s="623" t="s">
        <v>122</v>
      </c>
      <c r="BH16" s="624"/>
      <c r="BI16" s="624"/>
      <c r="BJ16" s="624"/>
      <c r="BK16" s="624"/>
      <c r="BL16" s="624"/>
      <c r="BM16" s="624"/>
      <c r="BN16" s="625"/>
      <c r="BO16" s="626" t="s">
        <v>122</v>
      </c>
      <c r="BP16" s="626"/>
      <c r="BQ16" s="626"/>
      <c r="BR16" s="626"/>
      <c r="BS16" s="627" t="s">
        <v>122</v>
      </c>
      <c r="BT16" s="627"/>
      <c r="BU16" s="627"/>
      <c r="BV16" s="627"/>
      <c r="BW16" s="627"/>
      <c r="BX16" s="627"/>
      <c r="BY16" s="627"/>
      <c r="BZ16" s="627"/>
      <c r="CA16" s="627"/>
      <c r="CB16" s="631"/>
      <c r="CD16" s="620" t="s">
        <v>252</v>
      </c>
      <c r="CE16" s="621"/>
      <c r="CF16" s="621"/>
      <c r="CG16" s="621"/>
      <c r="CH16" s="621"/>
      <c r="CI16" s="621"/>
      <c r="CJ16" s="621"/>
      <c r="CK16" s="621"/>
      <c r="CL16" s="621"/>
      <c r="CM16" s="621"/>
      <c r="CN16" s="621"/>
      <c r="CO16" s="621"/>
      <c r="CP16" s="621"/>
      <c r="CQ16" s="622"/>
      <c r="CR16" s="623">
        <v>64709</v>
      </c>
      <c r="CS16" s="624"/>
      <c r="CT16" s="624"/>
      <c r="CU16" s="624"/>
      <c r="CV16" s="624"/>
      <c r="CW16" s="624"/>
      <c r="CX16" s="624"/>
      <c r="CY16" s="625"/>
      <c r="CZ16" s="626">
        <v>2.7</v>
      </c>
      <c r="DA16" s="626"/>
      <c r="DB16" s="626"/>
      <c r="DC16" s="626"/>
      <c r="DD16" s="632" t="s">
        <v>122</v>
      </c>
      <c r="DE16" s="624"/>
      <c r="DF16" s="624"/>
      <c r="DG16" s="624"/>
      <c r="DH16" s="624"/>
      <c r="DI16" s="624"/>
      <c r="DJ16" s="624"/>
      <c r="DK16" s="624"/>
      <c r="DL16" s="624"/>
      <c r="DM16" s="624"/>
      <c r="DN16" s="624"/>
      <c r="DO16" s="624"/>
      <c r="DP16" s="625"/>
      <c r="DQ16" s="632">
        <v>3849</v>
      </c>
      <c r="DR16" s="624"/>
      <c r="DS16" s="624"/>
      <c r="DT16" s="624"/>
      <c r="DU16" s="624"/>
      <c r="DV16" s="624"/>
      <c r="DW16" s="624"/>
      <c r="DX16" s="624"/>
      <c r="DY16" s="624"/>
      <c r="DZ16" s="624"/>
      <c r="EA16" s="624"/>
      <c r="EB16" s="624"/>
      <c r="EC16" s="633"/>
    </row>
    <row r="17" spans="2:133" ht="11.25" customHeight="1" x14ac:dyDescent="0.15">
      <c r="B17" s="620" t="s">
        <v>253</v>
      </c>
      <c r="C17" s="621"/>
      <c r="D17" s="621"/>
      <c r="E17" s="621"/>
      <c r="F17" s="621"/>
      <c r="G17" s="621"/>
      <c r="H17" s="621"/>
      <c r="I17" s="621"/>
      <c r="J17" s="621"/>
      <c r="K17" s="621"/>
      <c r="L17" s="621"/>
      <c r="M17" s="621"/>
      <c r="N17" s="621"/>
      <c r="O17" s="621"/>
      <c r="P17" s="621"/>
      <c r="Q17" s="622"/>
      <c r="R17" s="623">
        <v>1840</v>
      </c>
      <c r="S17" s="624"/>
      <c r="T17" s="624"/>
      <c r="U17" s="624"/>
      <c r="V17" s="624"/>
      <c r="W17" s="624"/>
      <c r="X17" s="624"/>
      <c r="Y17" s="625"/>
      <c r="Z17" s="626">
        <v>0.1</v>
      </c>
      <c r="AA17" s="626"/>
      <c r="AB17" s="626"/>
      <c r="AC17" s="626"/>
      <c r="AD17" s="627">
        <v>1840</v>
      </c>
      <c r="AE17" s="627"/>
      <c r="AF17" s="627"/>
      <c r="AG17" s="627"/>
      <c r="AH17" s="627"/>
      <c r="AI17" s="627"/>
      <c r="AJ17" s="627"/>
      <c r="AK17" s="627"/>
      <c r="AL17" s="628">
        <v>0.1</v>
      </c>
      <c r="AM17" s="629"/>
      <c r="AN17" s="629"/>
      <c r="AO17" s="630"/>
      <c r="AP17" s="620" t="s">
        <v>254</v>
      </c>
      <c r="AQ17" s="621"/>
      <c r="AR17" s="621"/>
      <c r="AS17" s="621"/>
      <c r="AT17" s="621"/>
      <c r="AU17" s="621"/>
      <c r="AV17" s="621"/>
      <c r="AW17" s="621"/>
      <c r="AX17" s="621"/>
      <c r="AY17" s="621"/>
      <c r="AZ17" s="621"/>
      <c r="BA17" s="621"/>
      <c r="BB17" s="621"/>
      <c r="BC17" s="621"/>
      <c r="BD17" s="621"/>
      <c r="BE17" s="621"/>
      <c r="BF17" s="622"/>
      <c r="BG17" s="623" t="s">
        <v>122</v>
      </c>
      <c r="BH17" s="624"/>
      <c r="BI17" s="624"/>
      <c r="BJ17" s="624"/>
      <c r="BK17" s="624"/>
      <c r="BL17" s="624"/>
      <c r="BM17" s="624"/>
      <c r="BN17" s="625"/>
      <c r="BO17" s="626" t="s">
        <v>122</v>
      </c>
      <c r="BP17" s="626"/>
      <c r="BQ17" s="626"/>
      <c r="BR17" s="626"/>
      <c r="BS17" s="627" t="s">
        <v>122</v>
      </c>
      <c r="BT17" s="627"/>
      <c r="BU17" s="627"/>
      <c r="BV17" s="627"/>
      <c r="BW17" s="627"/>
      <c r="BX17" s="627"/>
      <c r="BY17" s="627"/>
      <c r="BZ17" s="627"/>
      <c r="CA17" s="627"/>
      <c r="CB17" s="631"/>
      <c r="CD17" s="620" t="s">
        <v>255</v>
      </c>
      <c r="CE17" s="621"/>
      <c r="CF17" s="621"/>
      <c r="CG17" s="621"/>
      <c r="CH17" s="621"/>
      <c r="CI17" s="621"/>
      <c r="CJ17" s="621"/>
      <c r="CK17" s="621"/>
      <c r="CL17" s="621"/>
      <c r="CM17" s="621"/>
      <c r="CN17" s="621"/>
      <c r="CO17" s="621"/>
      <c r="CP17" s="621"/>
      <c r="CQ17" s="622"/>
      <c r="CR17" s="623">
        <v>207383</v>
      </c>
      <c r="CS17" s="624"/>
      <c r="CT17" s="624"/>
      <c r="CU17" s="624"/>
      <c r="CV17" s="624"/>
      <c r="CW17" s="624"/>
      <c r="CX17" s="624"/>
      <c r="CY17" s="625"/>
      <c r="CZ17" s="626">
        <v>8.6999999999999993</v>
      </c>
      <c r="DA17" s="626"/>
      <c r="DB17" s="626"/>
      <c r="DC17" s="626"/>
      <c r="DD17" s="632" t="s">
        <v>122</v>
      </c>
      <c r="DE17" s="624"/>
      <c r="DF17" s="624"/>
      <c r="DG17" s="624"/>
      <c r="DH17" s="624"/>
      <c r="DI17" s="624"/>
      <c r="DJ17" s="624"/>
      <c r="DK17" s="624"/>
      <c r="DL17" s="624"/>
      <c r="DM17" s="624"/>
      <c r="DN17" s="624"/>
      <c r="DO17" s="624"/>
      <c r="DP17" s="625"/>
      <c r="DQ17" s="632">
        <v>200520</v>
      </c>
      <c r="DR17" s="624"/>
      <c r="DS17" s="624"/>
      <c r="DT17" s="624"/>
      <c r="DU17" s="624"/>
      <c r="DV17" s="624"/>
      <c r="DW17" s="624"/>
      <c r="DX17" s="624"/>
      <c r="DY17" s="624"/>
      <c r="DZ17" s="624"/>
      <c r="EA17" s="624"/>
      <c r="EB17" s="624"/>
      <c r="EC17" s="633"/>
    </row>
    <row r="18" spans="2:133" ht="11.25" customHeight="1" x14ac:dyDescent="0.15">
      <c r="B18" s="620" t="s">
        <v>256</v>
      </c>
      <c r="C18" s="621"/>
      <c r="D18" s="621"/>
      <c r="E18" s="621"/>
      <c r="F18" s="621"/>
      <c r="G18" s="621"/>
      <c r="H18" s="621"/>
      <c r="I18" s="621"/>
      <c r="J18" s="621"/>
      <c r="K18" s="621"/>
      <c r="L18" s="621"/>
      <c r="M18" s="621"/>
      <c r="N18" s="621"/>
      <c r="O18" s="621"/>
      <c r="P18" s="621"/>
      <c r="Q18" s="622"/>
      <c r="R18" s="623">
        <v>707</v>
      </c>
      <c r="S18" s="624"/>
      <c r="T18" s="624"/>
      <c r="U18" s="624"/>
      <c r="V18" s="624"/>
      <c r="W18" s="624"/>
      <c r="X18" s="624"/>
      <c r="Y18" s="625"/>
      <c r="Z18" s="626">
        <v>0</v>
      </c>
      <c r="AA18" s="626"/>
      <c r="AB18" s="626"/>
      <c r="AC18" s="626"/>
      <c r="AD18" s="627">
        <v>707</v>
      </c>
      <c r="AE18" s="627"/>
      <c r="AF18" s="627"/>
      <c r="AG18" s="627"/>
      <c r="AH18" s="627"/>
      <c r="AI18" s="627"/>
      <c r="AJ18" s="627"/>
      <c r="AK18" s="627"/>
      <c r="AL18" s="628">
        <v>0.1</v>
      </c>
      <c r="AM18" s="629"/>
      <c r="AN18" s="629"/>
      <c r="AO18" s="630"/>
      <c r="AP18" s="620" t="s">
        <v>257</v>
      </c>
      <c r="AQ18" s="621"/>
      <c r="AR18" s="621"/>
      <c r="AS18" s="621"/>
      <c r="AT18" s="621"/>
      <c r="AU18" s="621"/>
      <c r="AV18" s="621"/>
      <c r="AW18" s="621"/>
      <c r="AX18" s="621"/>
      <c r="AY18" s="621"/>
      <c r="AZ18" s="621"/>
      <c r="BA18" s="621"/>
      <c r="BB18" s="621"/>
      <c r="BC18" s="621"/>
      <c r="BD18" s="621"/>
      <c r="BE18" s="621"/>
      <c r="BF18" s="622"/>
      <c r="BG18" s="623" t="s">
        <v>122</v>
      </c>
      <c r="BH18" s="624"/>
      <c r="BI18" s="624"/>
      <c r="BJ18" s="624"/>
      <c r="BK18" s="624"/>
      <c r="BL18" s="624"/>
      <c r="BM18" s="624"/>
      <c r="BN18" s="625"/>
      <c r="BO18" s="626" t="s">
        <v>122</v>
      </c>
      <c r="BP18" s="626"/>
      <c r="BQ18" s="626"/>
      <c r="BR18" s="626"/>
      <c r="BS18" s="627" t="s">
        <v>122</v>
      </c>
      <c r="BT18" s="627"/>
      <c r="BU18" s="627"/>
      <c r="BV18" s="627"/>
      <c r="BW18" s="627"/>
      <c r="BX18" s="627"/>
      <c r="BY18" s="627"/>
      <c r="BZ18" s="627"/>
      <c r="CA18" s="627"/>
      <c r="CB18" s="631"/>
      <c r="CD18" s="620" t="s">
        <v>258</v>
      </c>
      <c r="CE18" s="621"/>
      <c r="CF18" s="621"/>
      <c r="CG18" s="621"/>
      <c r="CH18" s="621"/>
      <c r="CI18" s="621"/>
      <c r="CJ18" s="621"/>
      <c r="CK18" s="621"/>
      <c r="CL18" s="621"/>
      <c r="CM18" s="621"/>
      <c r="CN18" s="621"/>
      <c r="CO18" s="621"/>
      <c r="CP18" s="621"/>
      <c r="CQ18" s="622"/>
      <c r="CR18" s="623" t="s">
        <v>122</v>
      </c>
      <c r="CS18" s="624"/>
      <c r="CT18" s="624"/>
      <c r="CU18" s="624"/>
      <c r="CV18" s="624"/>
      <c r="CW18" s="624"/>
      <c r="CX18" s="624"/>
      <c r="CY18" s="625"/>
      <c r="CZ18" s="626" t="s">
        <v>122</v>
      </c>
      <c r="DA18" s="626"/>
      <c r="DB18" s="626"/>
      <c r="DC18" s="626"/>
      <c r="DD18" s="632" t="s">
        <v>122</v>
      </c>
      <c r="DE18" s="624"/>
      <c r="DF18" s="624"/>
      <c r="DG18" s="624"/>
      <c r="DH18" s="624"/>
      <c r="DI18" s="624"/>
      <c r="DJ18" s="624"/>
      <c r="DK18" s="624"/>
      <c r="DL18" s="624"/>
      <c r="DM18" s="624"/>
      <c r="DN18" s="624"/>
      <c r="DO18" s="624"/>
      <c r="DP18" s="625"/>
      <c r="DQ18" s="632" t="s">
        <v>122</v>
      </c>
      <c r="DR18" s="624"/>
      <c r="DS18" s="624"/>
      <c r="DT18" s="624"/>
      <c r="DU18" s="624"/>
      <c r="DV18" s="624"/>
      <c r="DW18" s="624"/>
      <c r="DX18" s="624"/>
      <c r="DY18" s="624"/>
      <c r="DZ18" s="624"/>
      <c r="EA18" s="624"/>
      <c r="EB18" s="624"/>
      <c r="EC18" s="633"/>
    </row>
    <row r="19" spans="2:133" ht="11.25" customHeight="1" x14ac:dyDescent="0.15">
      <c r="B19" s="620" t="s">
        <v>259</v>
      </c>
      <c r="C19" s="621"/>
      <c r="D19" s="621"/>
      <c r="E19" s="621"/>
      <c r="F19" s="621"/>
      <c r="G19" s="621"/>
      <c r="H19" s="621"/>
      <c r="I19" s="621"/>
      <c r="J19" s="621"/>
      <c r="K19" s="621"/>
      <c r="L19" s="621"/>
      <c r="M19" s="621"/>
      <c r="N19" s="621"/>
      <c r="O19" s="621"/>
      <c r="P19" s="621"/>
      <c r="Q19" s="622"/>
      <c r="R19" s="623">
        <v>707</v>
      </c>
      <c r="S19" s="624"/>
      <c r="T19" s="624"/>
      <c r="U19" s="624"/>
      <c r="V19" s="624"/>
      <c r="W19" s="624"/>
      <c r="X19" s="624"/>
      <c r="Y19" s="625"/>
      <c r="Z19" s="626">
        <v>0</v>
      </c>
      <c r="AA19" s="626"/>
      <c r="AB19" s="626"/>
      <c r="AC19" s="626"/>
      <c r="AD19" s="627">
        <v>707</v>
      </c>
      <c r="AE19" s="627"/>
      <c r="AF19" s="627"/>
      <c r="AG19" s="627"/>
      <c r="AH19" s="627"/>
      <c r="AI19" s="627"/>
      <c r="AJ19" s="627"/>
      <c r="AK19" s="627"/>
      <c r="AL19" s="628">
        <v>0.1</v>
      </c>
      <c r="AM19" s="629"/>
      <c r="AN19" s="629"/>
      <c r="AO19" s="630"/>
      <c r="AP19" s="620" t="s">
        <v>260</v>
      </c>
      <c r="AQ19" s="621"/>
      <c r="AR19" s="621"/>
      <c r="AS19" s="621"/>
      <c r="AT19" s="621"/>
      <c r="AU19" s="621"/>
      <c r="AV19" s="621"/>
      <c r="AW19" s="621"/>
      <c r="AX19" s="621"/>
      <c r="AY19" s="621"/>
      <c r="AZ19" s="621"/>
      <c r="BA19" s="621"/>
      <c r="BB19" s="621"/>
      <c r="BC19" s="621"/>
      <c r="BD19" s="621"/>
      <c r="BE19" s="621"/>
      <c r="BF19" s="622"/>
      <c r="BG19" s="623">
        <v>1176</v>
      </c>
      <c r="BH19" s="624"/>
      <c r="BI19" s="624"/>
      <c r="BJ19" s="624"/>
      <c r="BK19" s="624"/>
      <c r="BL19" s="624"/>
      <c r="BM19" s="624"/>
      <c r="BN19" s="625"/>
      <c r="BO19" s="626">
        <v>0.8</v>
      </c>
      <c r="BP19" s="626"/>
      <c r="BQ19" s="626"/>
      <c r="BR19" s="626"/>
      <c r="BS19" s="627" t="s">
        <v>122</v>
      </c>
      <c r="BT19" s="627"/>
      <c r="BU19" s="627"/>
      <c r="BV19" s="627"/>
      <c r="BW19" s="627"/>
      <c r="BX19" s="627"/>
      <c r="BY19" s="627"/>
      <c r="BZ19" s="627"/>
      <c r="CA19" s="627"/>
      <c r="CB19" s="631"/>
      <c r="CD19" s="620" t="s">
        <v>261</v>
      </c>
      <c r="CE19" s="621"/>
      <c r="CF19" s="621"/>
      <c r="CG19" s="621"/>
      <c r="CH19" s="621"/>
      <c r="CI19" s="621"/>
      <c r="CJ19" s="621"/>
      <c r="CK19" s="621"/>
      <c r="CL19" s="621"/>
      <c r="CM19" s="621"/>
      <c r="CN19" s="621"/>
      <c r="CO19" s="621"/>
      <c r="CP19" s="621"/>
      <c r="CQ19" s="622"/>
      <c r="CR19" s="623" t="s">
        <v>122</v>
      </c>
      <c r="CS19" s="624"/>
      <c r="CT19" s="624"/>
      <c r="CU19" s="624"/>
      <c r="CV19" s="624"/>
      <c r="CW19" s="624"/>
      <c r="CX19" s="624"/>
      <c r="CY19" s="625"/>
      <c r="CZ19" s="626" t="s">
        <v>122</v>
      </c>
      <c r="DA19" s="626"/>
      <c r="DB19" s="626"/>
      <c r="DC19" s="626"/>
      <c r="DD19" s="632" t="s">
        <v>122</v>
      </c>
      <c r="DE19" s="624"/>
      <c r="DF19" s="624"/>
      <c r="DG19" s="624"/>
      <c r="DH19" s="624"/>
      <c r="DI19" s="624"/>
      <c r="DJ19" s="624"/>
      <c r="DK19" s="624"/>
      <c r="DL19" s="624"/>
      <c r="DM19" s="624"/>
      <c r="DN19" s="624"/>
      <c r="DO19" s="624"/>
      <c r="DP19" s="625"/>
      <c r="DQ19" s="632" t="s">
        <v>122</v>
      </c>
      <c r="DR19" s="624"/>
      <c r="DS19" s="624"/>
      <c r="DT19" s="624"/>
      <c r="DU19" s="624"/>
      <c r="DV19" s="624"/>
      <c r="DW19" s="624"/>
      <c r="DX19" s="624"/>
      <c r="DY19" s="624"/>
      <c r="DZ19" s="624"/>
      <c r="EA19" s="624"/>
      <c r="EB19" s="624"/>
      <c r="EC19" s="633"/>
    </row>
    <row r="20" spans="2:133" ht="11.25" customHeight="1" x14ac:dyDescent="0.15">
      <c r="B20" s="636" t="s">
        <v>262</v>
      </c>
      <c r="C20" s="637"/>
      <c r="D20" s="637"/>
      <c r="E20" s="637"/>
      <c r="F20" s="637"/>
      <c r="G20" s="637"/>
      <c r="H20" s="637"/>
      <c r="I20" s="637"/>
      <c r="J20" s="637"/>
      <c r="K20" s="637"/>
      <c r="L20" s="637"/>
      <c r="M20" s="637"/>
      <c r="N20" s="637"/>
      <c r="O20" s="637"/>
      <c r="P20" s="637"/>
      <c r="Q20" s="638"/>
      <c r="R20" s="623" t="s">
        <v>122</v>
      </c>
      <c r="S20" s="624"/>
      <c r="T20" s="624"/>
      <c r="U20" s="624"/>
      <c r="V20" s="624"/>
      <c r="W20" s="624"/>
      <c r="X20" s="624"/>
      <c r="Y20" s="625"/>
      <c r="Z20" s="626" t="s">
        <v>122</v>
      </c>
      <c r="AA20" s="626"/>
      <c r="AB20" s="626"/>
      <c r="AC20" s="626"/>
      <c r="AD20" s="627" t="s">
        <v>122</v>
      </c>
      <c r="AE20" s="627"/>
      <c r="AF20" s="627"/>
      <c r="AG20" s="627"/>
      <c r="AH20" s="627"/>
      <c r="AI20" s="627"/>
      <c r="AJ20" s="627"/>
      <c r="AK20" s="627"/>
      <c r="AL20" s="628" t="s">
        <v>122</v>
      </c>
      <c r="AM20" s="629"/>
      <c r="AN20" s="629"/>
      <c r="AO20" s="630"/>
      <c r="AP20" s="620" t="s">
        <v>263</v>
      </c>
      <c r="AQ20" s="621"/>
      <c r="AR20" s="621"/>
      <c r="AS20" s="621"/>
      <c r="AT20" s="621"/>
      <c r="AU20" s="621"/>
      <c r="AV20" s="621"/>
      <c r="AW20" s="621"/>
      <c r="AX20" s="621"/>
      <c r="AY20" s="621"/>
      <c r="AZ20" s="621"/>
      <c r="BA20" s="621"/>
      <c r="BB20" s="621"/>
      <c r="BC20" s="621"/>
      <c r="BD20" s="621"/>
      <c r="BE20" s="621"/>
      <c r="BF20" s="622"/>
      <c r="BG20" s="623">
        <v>1176</v>
      </c>
      <c r="BH20" s="624"/>
      <c r="BI20" s="624"/>
      <c r="BJ20" s="624"/>
      <c r="BK20" s="624"/>
      <c r="BL20" s="624"/>
      <c r="BM20" s="624"/>
      <c r="BN20" s="625"/>
      <c r="BO20" s="626">
        <v>0.8</v>
      </c>
      <c r="BP20" s="626"/>
      <c r="BQ20" s="626"/>
      <c r="BR20" s="626"/>
      <c r="BS20" s="627" t="s">
        <v>122</v>
      </c>
      <c r="BT20" s="627"/>
      <c r="BU20" s="627"/>
      <c r="BV20" s="627"/>
      <c r="BW20" s="627"/>
      <c r="BX20" s="627"/>
      <c r="BY20" s="627"/>
      <c r="BZ20" s="627"/>
      <c r="CA20" s="627"/>
      <c r="CB20" s="631"/>
      <c r="CD20" s="620" t="s">
        <v>264</v>
      </c>
      <c r="CE20" s="621"/>
      <c r="CF20" s="621"/>
      <c r="CG20" s="621"/>
      <c r="CH20" s="621"/>
      <c r="CI20" s="621"/>
      <c r="CJ20" s="621"/>
      <c r="CK20" s="621"/>
      <c r="CL20" s="621"/>
      <c r="CM20" s="621"/>
      <c r="CN20" s="621"/>
      <c r="CO20" s="621"/>
      <c r="CP20" s="621"/>
      <c r="CQ20" s="622"/>
      <c r="CR20" s="623">
        <v>2384186</v>
      </c>
      <c r="CS20" s="624"/>
      <c r="CT20" s="624"/>
      <c r="CU20" s="624"/>
      <c r="CV20" s="624"/>
      <c r="CW20" s="624"/>
      <c r="CX20" s="624"/>
      <c r="CY20" s="625"/>
      <c r="CZ20" s="626">
        <v>100</v>
      </c>
      <c r="DA20" s="626"/>
      <c r="DB20" s="626"/>
      <c r="DC20" s="626"/>
      <c r="DD20" s="632">
        <v>374968</v>
      </c>
      <c r="DE20" s="624"/>
      <c r="DF20" s="624"/>
      <c r="DG20" s="624"/>
      <c r="DH20" s="624"/>
      <c r="DI20" s="624"/>
      <c r="DJ20" s="624"/>
      <c r="DK20" s="624"/>
      <c r="DL20" s="624"/>
      <c r="DM20" s="624"/>
      <c r="DN20" s="624"/>
      <c r="DO20" s="624"/>
      <c r="DP20" s="625"/>
      <c r="DQ20" s="632">
        <v>1723812</v>
      </c>
      <c r="DR20" s="624"/>
      <c r="DS20" s="624"/>
      <c r="DT20" s="624"/>
      <c r="DU20" s="624"/>
      <c r="DV20" s="624"/>
      <c r="DW20" s="624"/>
      <c r="DX20" s="624"/>
      <c r="DY20" s="624"/>
      <c r="DZ20" s="624"/>
      <c r="EA20" s="624"/>
      <c r="EB20" s="624"/>
      <c r="EC20" s="633"/>
    </row>
    <row r="21" spans="2:133" ht="11.25" customHeight="1" x14ac:dyDescent="0.15">
      <c r="B21" s="620" t="s">
        <v>265</v>
      </c>
      <c r="C21" s="621"/>
      <c r="D21" s="621"/>
      <c r="E21" s="621"/>
      <c r="F21" s="621"/>
      <c r="G21" s="621"/>
      <c r="H21" s="621"/>
      <c r="I21" s="621"/>
      <c r="J21" s="621"/>
      <c r="K21" s="621"/>
      <c r="L21" s="621"/>
      <c r="M21" s="621"/>
      <c r="N21" s="621"/>
      <c r="O21" s="621"/>
      <c r="P21" s="621"/>
      <c r="Q21" s="622"/>
      <c r="R21" s="623">
        <v>1327043</v>
      </c>
      <c r="S21" s="624"/>
      <c r="T21" s="624"/>
      <c r="U21" s="624"/>
      <c r="V21" s="624"/>
      <c r="W21" s="624"/>
      <c r="X21" s="624"/>
      <c r="Y21" s="625"/>
      <c r="Z21" s="626">
        <v>53.3</v>
      </c>
      <c r="AA21" s="626"/>
      <c r="AB21" s="626"/>
      <c r="AC21" s="626"/>
      <c r="AD21" s="627">
        <v>1150544</v>
      </c>
      <c r="AE21" s="627"/>
      <c r="AF21" s="627"/>
      <c r="AG21" s="627"/>
      <c r="AH21" s="627"/>
      <c r="AI21" s="627"/>
      <c r="AJ21" s="627"/>
      <c r="AK21" s="627"/>
      <c r="AL21" s="628">
        <v>84.8</v>
      </c>
      <c r="AM21" s="629"/>
      <c r="AN21" s="629"/>
      <c r="AO21" s="630"/>
      <c r="AP21" s="620" t="s">
        <v>266</v>
      </c>
      <c r="AQ21" s="639"/>
      <c r="AR21" s="639"/>
      <c r="AS21" s="639"/>
      <c r="AT21" s="639"/>
      <c r="AU21" s="639"/>
      <c r="AV21" s="639"/>
      <c r="AW21" s="639"/>
      <c r="AX21" s="639"/>
      <c r="AY21" s="639"/>
      <c r="AZ21" s="639"/>
      <c r="BA21" s="639"/>
      <c r="BB21" s="639"/>
      <c r="BC21" s="639"/>
      <c r="BD21" s="639"/>
      <c r="BE21" s="639"/>
      <c r="BF21" s="640"/>
      <c r="BG21" s="623">
        <v>1176</v>
      </c>
      <c r="BH21" s="624"/>
      <c r="BI21" s="624"/>
      <c r="BJ21" s="624"/>
      <c r="BK21" s="624"/>
      <c r="BL21" s="624"/>
      <c r="BM21" s="624"/>
      <c r="BN21" s="625"/>
      <c r="BO21" s="626">
        <v>0.8</v>
      </c>
      <c r="BP21" s="626"/>
      <c r="BQ21" s="626"/>
      <c r="BR21" s="626"/>
      <c r="BS21" s="627" t="s">
        <v>122</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15">
      <c r="B22" s="620" t="s">
        <v>267</v>
      </c>
      <c r="C22" s="621"/>
      <c r="D22" s="621"/>
      <c r="E22" s="621"/>
      <c r="F22" s="621"/>
      <c r="G22" s="621"/>
      <c r="H22" s="621"/>
      <c r="I22" s="621"/>
      <c r="J22" s="621"/>
      <c r="K22" s="621"/>
      <c r="L22" s="621"/>
      <c r="M22" s="621"/>
      <c r="N22" s="621"/>
      <c r="O22" s="621"/>
      <c r="P22" s="621"/>
      <c r="Q22" s="622"/>
      <c r="R22" s="623">
        <v>1150544</v>
      </c>
      <c r="S22" s="624"/>
      <c r="T22" s="624"/>
      <c r="U22" s="624"/>
      <c r="V22" s="624"/>
      <c r="W22" s="624"/>
      <c r="X22" s="624"/>
      <c r="Y22" s="625"/>
      <c r="Z22" s="626">
        <v>46.2</v>
      </c>
      <c r="AA22" s="626"/>
      <c r="AB22" s="626"/>
      <c r="AC22" s="626"/>
      <c r="AD22" s="627">
        <v>1150544</v>
      </c>
      <c r="AE22" s="627"/>
      <c r="AF22" s="627"/>
      <c r="AG22" s="627"/>
      <c r="AH22" s="627"/>
      <c r="AI22" s="627"/>
      <c r="AJ22" s="627"/>
      <c r="AK22" s="627"/>
      <c r="AL22" s="628">
        <v>84.8</v>
      </c>
      <c r="AM22" s="629"/>
      <c r="AN22" s="629"/>
      <c r="AO22" s="630"/>
      <c r="AP22" s="620" t="s">
        <v>268</v>
      </c>
      <c r="AQ22" s="639"/>
      <c r="AR22" s="639"/>
      <c r="AS22" s="639"/>
      <c r="AT22" s="639"/>
      <c r="AU22" s="639"/>
      <c r="AV22" s="639"/>
      <c r="AW22" s="639"/>
      <c r="AX22" s="639"/>
      <c r="AY22" s="639"/>
      <c r="AZ22" s="639"/>
      <c r="BA22" s="639"/>
      <c r="BB22" s="639"/>
      <c r="BC22" s="639"/>
      <c r="BD22" s="639"/>
      <c r="BE22" s="639"/>
      <c r="BF22" s="640"/>
      <c r="BG22" s="623" t="s">
        <v>122</v>
      </c>
      <c r="BH22" s="624"/>
      <c r="BI22" s="624"/>
      <c r="BJ22" s="624"/>
      <c r="BK22" s="624"/>
      <c r="BL22" s="624"/>
      <c r="BM22" s="624"/>
      <c r="BN22" s="625"/>
      <c r="BO22" s="626" t="s">
        <v>122</v>
      </c>
      <c r="BP22" s="626"/>
      <c r="BQ22" s="626"/>
      <c r="BR22" s="626"/>
      <c r="BS22" s="627" t="s">
        <v>122</v>
      </c>
      <c r="BT22" s="627"/>
      <c r="BU22" s="627"/>
      <c r="BV22" s="627"/>
      <c r="BW22" s="627"/>
      <c r="BX22" s="627"/>
      <c r="BY22" s="627"/>
      <c r="BZ22" s="627"/>
      <c r="CA22" s="627"/>
      <c r="CB22" s="631"/>
      <c r="CD22" s="605" t="s">
        <v>269</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270</v>
      </c>
      <c r="C23" s="621"/>
      <c r="D23" s="621"/>
      <c r="E23" s="621"/>
      <c r="F23" s="621"/>
      <c r="G23" s="621"/>
      <c r="H23" s="621"/>
      <c r="I23" s="621"/>
      <c r="J23" s="621"/>
      <c r="K23" s="621"/>
      <c r="L23" s="621"/>
      <c r="M23" s="621"/>
      <c r="N23" s="621"/>
      <c r="O23" s="621"/>
      <c r="P23" s="621"/>
      <c r="Q23" s="622"/>
      <c r="R23" s="623">
        <v>176498</v>
      </c>
      <c r="S23" s="624"/>
      <c r="T23" s="624"/>
      <c r="U23" s="624"/>
      <c r="V23" s="624"/>
      <c r="W23" s="624"/>
      <c r="X23" s="624"/>
      <c r="Y23" s="625"/>
      <c r="Z23" s="626">
        <v>7.1</v>
      </c>
      <c r="AA23" s="626"/>
      <c r="AB23" s="626"/>
      <c r="AC23" s="626"/>
      <c r="AD23" s="627" t="s">
        <v>122</v>
      </c>
      <c r="AE23" s="627"/>
      <c r="AF23" s="627"/>
      <c r="AG23" s="627"/>
      <c r="AH23" s="627"/>
      <c r="AI23" s="627"/>
      <c r="AJ23" s="627"/>
      <c r="AK23" s="627"/>
      <c r="AL23" s="628" t="s">
        <v>122</v>
      </c>
      <c r="AM23" s="629"/>
      <c r="AN23" s="629"/>
      <c r="AO23" s="630"/>
      <c r="AP23" s="620" t="s">
        <v>271</v>
      </c>
      <c r="AQ23" s="639"/>
      <c r="AR23" s="639"/>
      <c r="AS23" s="639"/>
      <c r="AT23" s="639"/>
      <c r="AU23" s="639"/>
      <c r="AV23" s="639"/>
      <c r="AW23" s="639"/>
      <c r="AX23" s="639"/>
      <c r="AY23" s="639"/>
      <c r="AZ23" s="639"/>
      <c r="BA23" s="639"/>
      <c r="BB23" s="639"/>
      <c r="BC23" s="639"/>
      <c r="BD23" s="639"/>
      <c r="BE23" s="639"/>
      <c r="BF23" s="640"/>
      <c r="BG23" s="623" t="s">
        <v>122</v>
      </c>
      <c r="BH23" s="624"/>
      <c r="BI23" s="624"/>
      <c r="BJ23" s="624"/>
      <c r="BK23" s="624"/>
      <c r="BL23" s="624"/>
      <c r="BM23" s="624"/>
      <c r="BN23" s="625"/>
      <c r="BO23" s="626" t="s">
        <v>122</v>
      </c>
      <c r="BP23" s="626"/>
      <c r="BQ23" s="626"/>
      <c r="BR23" s="626"/>
      <c r="BS23" s="627" t="s">
        <v>122</v>
      </c>
      <c r="BT23" s="627"/>
      <c r="BU23" s="627"/>
      <c r="BV23" s="627"/>
      <c r="BW23" s="627"/>
      <c r="BX23" s="627"/>
      <c r="BY23" s="627"/>
      <c r="BZ23" s="627"/>
      <c r="CA23" s="627"/>
      <c r="CB23" s="631"/>
      <c r="CD23" s="605" t="s">
        <v>211</v>
      </c>
      <c r="CE23" s="606"/>
      <c r="CF23" s="606"/>
      <c r="CG23" s="606"/>
      <c r="CH23" s="606"/>
      <c r="CI23" s="606"/>
      <c r="CJ23" s="606"/>
      <c r="CK23" s="606"/>
      <c r="CL23" s="606"/>
      <c r="CM23" s="606"/>
      <c r="CN23" s="606"/>
      <c r="CO23" s="606"/>
      <c r="CP23" s="606"/>
      <c r="CQ23" s="607"/>
      <c r="CR23" s="605" t="s">
        <v>272</v>
      </c>
      <c r="CS23" s="606"/>
      <c r="CT23" s="606"/>
      <c r="CU23" s="606"/>
      <c r="CV23" s="606"/>
      <c r="CW23" s="606"/>
      <c r="CX23" s="606"/>
      <c r="CY23" s="607"/>
      <c r="CZ23" s="605" t="s">
        <v>273</v>
      </c>
      <c r="DA23" s="606"/>
      <c r="DB23" s="606"/>
      <c r="DC23" s="607"/>
      <c r="DD23" s="605" t="s">
        <v>274</v>
      </c>
      <c r="DE23" s="606"/>
      <c r="DF23" s="606"/>
      <c r="DG23" s="606"/>
      <c r="DH23" s="606"/>
      <c r="DI23" s="606"/>
      <c r="DJ23" s="606"/>
      <c r="DK23" s="607"/>
      <c r="DL23" s="650" t="s">
        <v>275</v>
      </c>
      <c r="DM23" s="651"/>
      <c r="DN23" s="651"/>
      <c r="DO23" s="651"/>
      <c r="DP23" s="651"/>
      <c r="DQ23" s="651"/>
      <c r="DR23" s="651"/>
      <c r="DS23" s="651"/>
      <c r="DT23" s="651"/>
      <c r="DU23" s="651"/>
      <c r="DV23" s="652"/>
      <c r="DW23" s="605" t="s">
        <v>276</v>
      </c>
      <c r="DX23" s="606"/>
      <c r="DY23" s="606"/>
      <c r="DZ23" s="606"/>
      <c r="EA23" s="606"/>
      <c r="EB23" s="606"/>
      <c r="EC23" s="607"/>
    </row>
    <row r="24" spans="2:133" ht="11.25" customHeight="1" x14ac:dyDescent="0.15">
      <c r="B24" s="620" t="s">
        <v>277</v>
      </c>
      <c r="C24" s="621"/>
      <c r="D24" s="621"/>
      <c r="E24" s="621"/>
      <c r="F24" s="621"/>
      <c r="G24" s="621"/>
      <c r="H24" s="621"/>
      <c r="I24" s="621"/>
      <c r="J24" s="621"/>
      <c r="K24" s="621"/>
      <c r="L24" s="621"/>
      <c r="M24" s="621"/>
      <c r="N24" s="621"/>
      <c r="O24" s="621"/>
      <c r="P24" s="621"/>
      <c r="Q24" s="622"/>
      <c r="R24" s="623">
        <v>1</v>
      </c>
      <c r="S24" s="624"/>
      <c r="T24" s="624"/>
      <c r="U24" s="624"/>
      <c r="V24" s="624"/>
      <c r="W24" s="624"/>
      <c r="X24" s="624"/>
      <c r="Y24" s="625"/>
      <c r="Z24" s="626">
        <v>0</v>
      </c>
      <c r="AA24" s="626"/>
      <c r="AB24" s="626"/>
      <c r="AC24" s="626"/>
      <c r="AD24" s="627" t="s">
        <v>122</v>
      </c>
      <c r="AE24" s="627"/>
      <c r="AF24" s="627"/>
      <c r="AG24" s="627"/>
      <c r="AH24" s="627"/>
      <c r="AI24" s="627"/>
      <c r="AJ24" s="627"/>
      <c r="AK24" s="627"/>
      <c r="AL24" s="628" t="s">
        <v>122</v>
      </c>
      <c r="AM24" s="629"/>
      <c r="AN24" s="629"/>
      <c r="AO24" s="630"/>
      <c r="AP24" s="620" t="s">
        <v>278</v>
      </c>
      <c r="AQ24" s="639"/>
      <c r="AR24" s="639"/>
      <c r="AS24" s="639"/>
      <c r="AT24" s="639"/>
      <c r="AU24" s="639"/>
      <c r="AV24" s="639"/>
      <c r="AW24" s="639"/>
      <c r="AX24" s="639"/>
      <c r="AY24" s="639"/>
      <c r="AZ24" s="639"/>
      <c r="BA24" s="639"/>
      <c r="BB24" s="639"/>
      <c r="BC24" s="639"/>
      <c r="BD24" s="639"/>
      <c r="BE24" s="639"/>
      <c r="BF24" s="640"/>
      <c r="BG24" s="623" t="s">
        <v>122</v>
      </c>
      <c r="BH24" s="624"/>
      <c r="BI24" s="624"/>
      <c r="BJ24" s="624"/>
      <c r="BK24" s="624"/>
      <c r="BL24" s="624"/>
      <c r="BM24" s="624"/>
      <c r="BN24" s="625"/>
      <c r="BO24" s="626" t="s">
        <v>122</v>
      </c>
      <c r="BP24" s="626"/>
      <c r="BQ24" s="626"/>
      <c r="BR24" s="626"/>
      <c r="BS24" s="627" t="s">
        <v>122</v>
      </c>
      <c r="BT24" s="627"/>
      <c r="BU24" s="627"/>
      <c r="BV24" s="627"/>
      <c r="BW24" s="627"/>
      <c r="BX24" s="627"/>
      <c r="BY24" s="627"/>
      <c r="BZ24" s="627"/>
      <c r="CA24" s="627"/>
      <c r="CB24" s="631"/>
      <c r="CD24" s="609" t="s">
        <v>279</v>
      </c>
      <c r="CE24" s="610"/>
      <c r="CF24" s="610"/>
      <c r="CG24" s="610"/>
      <c r="CH24" s="610"/>
      <c r="CI24" s="610"/>
      <c r="CJ24" s="610"/>
      <c r="CK24" s="610"/>
      <c r="CL24" s="610"/>
      <c r="CM24" s="610"/>
      <c r="CN24" s="610"/>
      <c r="CO24" s="610"/>
      <c r="CP24" s="610"/>
      <c r="CQ24" s="611"/>
      <c r="CR24" s="612">
        <v>728682</v>
      </c>
      <c r="CS24" s="613"/>
      <c r="CT24" s="613"/>
      <c r="CU24" s="613"/>
      <c r="CV24" s="613"/>
      <c r="CW24" s="613"/>
      <c r="CX24" s="613"/>
      <c r="CY24" s="614"/>
      <c r="CZ24" s="617">
        <v>30.6</v>
      </c>
      <c r="DA24" s="618"/>
      <c r="DB24" s="618"/>
      <c r="DC24" s="634"/>
      <c r="DD24" s="658">
        <v>592087</v>
      </c>
      <c r="DE24" s="613"/>
      <c r="DF24" s="613"/>
      <c r="DG24" s="613"/>
      <c r="DH24" s="613"/>
      <c r="DI24" s="613"/>
      <c r="DJ24" s="613"/>
      <c r="DK24" s="614"/>
      <c r="DL24" s="658">
        <v>564028</v>
      </c>
      <c r="DM24" s="613"/>
      <c r="DN24" s="613"/>
      <c r="DO24" s="613"/>
      <c r="DP24" s="613"/>
      <c r="DQ24" s="613"/>
      <c r="DR24" s="613"/>
      <c r="DS24" s="613"/>
      <c r="DT24" s="613"/>
      <c r="DU24" s="613"/>
      <c r="DV24" s="614"/>
      <c r="DW24" s="617">
        <v>41.4</v>
      </c>
      <c r="DX24" s="618"/>
      <c r="DY24" s="618"/>
      <c r="DZ24" s="618"/>
      <c r="EA24" s="618"/>
      <c r="EB24" s="618"/>
      <c r="EC24" s="619"/>
    </row>
    <row r="25" spans="2:133" ht="11.25" customHeight="1" x14ac:dyDescent="0.15">
      <c r="B25" s="620" t="s">
        <v>280</v>
      </c>
      <c r="C25" s="621"/>
      <c r="D25" s="621"/>
      <c r="E25" s="621"/>
      <c r="F25" s="621"/>
      <c r="G25" s="621"/>
      <c r="H25" s="621"/>
      <c r="I25" s="621"/>
      <c r="J25" s="621"/>
      <c r="K25" s="621"/>
      <c r="L25" s="621"/>
      <c r="M25" s="621"/>
      <c r="N25" s="621"/>
      <c r="O25" s="621"/>
      <c r="P25" s="621"/>
      <c r="Q25" s="622"/>
      <c r="R25" s="623">
        <v>1528101</v>
      </c>
      <c r="S25" s="624"/>
      <c r="T25" s="624"/>
      <c r="U25" s="624"/>
      <c r="V25" s="624"/>
      <c r="W25" s="624"/>
      <c r="X25" s="624"/>
      <c r="Y25" s="625"/>
      <c r="Z25" s="626">
        <v>61.4</v>
      </c>
      <c r="AA25" s="626"/>
      <c r="AB25" s="626"/>
      <c r="AC25" s="626"/>
      <c r="AD25" s="627">
        <v>1351602</v>
      </c>
      <c r="AE25" s="627"/>
      <c r="AF25" s="627"/>
      <c r="AG25" s="627"/>
      <c r="AH25" s="627"/>
      <c r="AI25" s="627"/>
      <c r="AJ25" s="627"/>
      <c r="AK25" s="627"/>
      <c r="AL25" s="628">
        <v>99.6</v>
      </c>
      <c r="AM25" s="629"/>
      <c r="AN25" s="629"/>
      <c r="AO25" s="630"/>
      <c r="AP25" s="620" t="s">
        <v>281</v>
      </c>
      <c r="AQ25" s="639"/>
      <c r="AR25" s="639"/>
      <c r="AS25" s="639"/>
      <c r="AT25" s="639"/>
      <c r="AU25" s="639"/>
      <c r="AV25" s="639"/>
      <c r="AW25" s="639"/>
      <c r="AX25" s="639"/>
      <c r="AY25" s="639"/>
      <c r="AZ25" s="639"/>
      <c r="BA25" s="639"/>
      <c r="BB25" s="639"/>
      <c r="BC25" s="639"/>
      <c r="BD25" s="639"/>
      <c r="BE25" s="639"/>
      <c r="BF25" s="640"/>
      <c r="BG25" s="623" t="s">
        <v>122</v>
      </c>
      <c r="BH25" s="624"/>
      <c r="BI25" s="624"/>
      <c r="BJ25" s="624"/>
      <c r="BK25" s="624"/>
      <c r="BL25" s="624"/>
      <c r="BM25" s="624"/>
      <c r="BN25" s="625"/>
      <c r="BO25" s="626" t="s">
        <v>122</v>
      </c>
      <c r="BP25" s="626"/>
      <c r="BQ25" s="626"/>
      <c r="BR25" s="626"/>
      <c r="BS25" s="627" t="s">
        <v>122</v>
      </c>
      <c r="BT25" s="627"/>
      <c r="BU25" s="627"/>
      <c r="BV25" s="627"/>
      <c r="BW25" s="627"/>
      <c r="BX25" s="627"/>
      <c r="BY25" s="627"/>
      <c r="BZ25" s="627"/>
      <c r="CA25" s="627"/>
      <c r="CB25" s="631"/>
      <c r="CD25" s="620" t="s">
        <v>282</v>
      </c>
      <c r="CE25" s="621"/>
      <c r="CF25" s="621"/>
      <c r="CG25" s="621"/>
      <c r="CH25" s="621"/>
      <c r="CI25" s="621"/>
      <c r="CJ25" s="621"/>
      <c r="CK25" s="621"/>
      <c r="CL25" s="621"/>
      <c r="CM25" s="621"/>
      <c r="CN25" s="621"/>
      <c r="CO25" s="621"/>
      <c r="CP25" s="621"/>
      <c r="CQ25" s="622"/>
      <c r="CR25" s="623">
        <v>325111</v>
      </c>
      <c r="CS25" s="655"/>
      <c r="CT25" s="655"/>
      <c r="CU25" s="655"/>
      <c r="CV25" s="655"/>
      <c r="CW25" s="655"/>
      <c r="CX25" s="655"/>
      <c r="CY25" s="656"/>
      <c r="CZ25" s="628">
        <v>13.6</v>
      </c>
      <c r="DA25" s="653"/>
      <c r="DB25" s="653"/>
      <c r="DC25" s="657"/>
      <c r="DD25" s="632">
        <v>314913</v>
      </c>
      <c r="DE25" s="655"/>
      <c r="DF25" s="655"/>
      <c r="DG25" s="655"/>
      <c r="DH25" s="655"/>
      <c r="DI25" s="655"/>
      <c r="DJ25" s="655"/>
      <c r="DK25" s="656"/>
      <c r="DL25" s="632">
        <v>313168</v>
      </c>
      <c r="DM25" s="655"/>
      <c r="DN25" s="655"/>
      <c r="DO25" s="655"/>
      <c r="DP25" s="655"/>
      <c r="DQ25" s="655"/>
      <c r="DR25" s="655"/>
      <c r="DS25" s="655"/>
      <c r="DT25" s="655"/>
      <c r="DU25" s="655"/>
      <c r="DV25" s="656"/>
      <c r="DW25" s="628">
        <v>23</v>
      </c>
      <c r="DX25" s="653"/>
      <c r="DY25" s="653"/>
      <c r="DZ25" s="653"/>
      <c r="EA25" s="653"/>
      <c r="EB25" s="653"/>
      <c r="EC25" s="654"/>
    </row>
    <row r="26" spans="2:133" ht="11.25" customHeight="1" x14ac:dyDescent="0.15">
      <c r="B26" s="620" t="s">
        <v>283</v>
      </c>
      <c r="C26" s="621"/>
      <c r="D26" s="621"/>
      <c r="E26" s="621"/>
      <c r="F26" s="621"/>
      <c r="G26" s="621"/>
      <c r="H26" s="621"/>
      <c r="I26" s="621"/>
      <c r="J26" s="621"/>
      <c r="K26" s="621"/>
      <c r="L26" s="621"/>
      <c r="M26" s="621"/>
      <c r="N26" s="621"/>
      <c r="O26" s="621"/>
      <c r="P26" s="621"/>
      <c r="Q26" s="622"/>
      <c r="R26" s="623" t="s">
        <v>122</v>
      </c>
      <c r="S26" s="624"/>
      <c r="T26" s="624"/>
      <c r="U26" s="624"/>
      <c r="V26" s="624"/>
      <c r="W26" s="624"/>
      <c r="X26" s="624"/>
      <c r="Y26" s="625"/>
      <c r="Z26" s="626" t="s">
        <v>122</v>
      </c>
      <c r="AA26" s="626"/>
      <c r="AB26" s="626"/>
      <c r="AC26" s="626"/>
      <c r="AD26" s="627" t="s">
        <v>122</v>
      </c>
      <c r="AE26" s="627"/>
      <c r="AF26" s="627"/>
      <c r="AG26" s="627"/>
      <c r="AH26" s="627"/>
      <c r="AI26" s="627"/>
      <c r="AJ26" s="627"/>
      <c r="AK26" s="627"/>
      <c r="AL26" s="628" t="s">
        <v>122</v>
      </c>
      <c r="AM26" s="629"/>
      <c r="AN26" s="629"/>
      <c r="AO26" s="630"/>
      <c r="AP26" s="620" t="s">
        <v>284</v>
      </c>
      <c r="AQ26" s="639"/>
      <c r="AR26" s="639"/>
      <c r="AS26" s="639"/>
      <c r="AT26" s="639"/>
      <c r="AU26" s="639"/>
      <c r="AV26" s="639"/>
      <c r="AW26" s="639"/>
      <c r="AX26" s="639"/>
      <c r="AY26" s="639"/>
      <c r="AZ26" s="639"/>
      <c r="BA26" s="639"/>
      <c r="BB26" s="639"/>
      <c r="BC26" s="639"/>
      <c r="BD26" s="639"/>
      <c r="BE26" s="639"/>
      <c r="BF26" s="640"/>
      <c r="BG26" s="623" t="s">
        <v>122</v>
      </c>
      <c r="BH26" s="624"/>
      <c r="BI26" s="624"/>
      <c r="BJ26" s="624"/>
      <c r="BK26" s="624"/>
      <c r="BL26" s="624"/>
      <c r="BM26" s="624"/>
      <c r="BN26" s="625"/>
      <c r="BO26" s="626" t="s">
        <v>122</v>
      </c>
      <c r="BP26" s="626"/>
      <c r="BQ26" s="626"/>
      <c r="BR26" s="626"/>
      <c r="BS26" s="627" t="s">
        <v>122</v>
      </c>
      <c r="BT26" s="627"/>
      <c r="BU26" s="627"/>
      <c r="BV26" s="627"/>
      <c r="BW26" s="627"/>
      <c r="BX26" s="627"/>
      <c r="BY26" s="627"/>
      <c r="BZ26" s="627"/>
      <c r="CA26" s="627"/>
      <c r="CB26" s="631"/>
      <c r="CD26" s="620" t="s">
        <v>285</v>
      </c>
      <c r="CE26" s="621"/>
      <c r="CF26" s="621"/>
      <c r="CG26" s="621"/>
      <c r="CH26" s="621"/>
      <c r="CI26" s="621"/>
      <c r="CJ26" s="621"/>
      <c r="CK26" s="621"/>
      <c r="CL26" s="621"/>
      <c r="CM26" s="621"/>
      <c r="CN26" s="621"/>
      <c r="CO26" s="621"/>
      <c r="CP26" s="621"/>
      <c r="CQ26" s="622"/>
      <c r="CR26" s="623">
        <v>190487</v>
      </c>
      <c r="CS26" s="624"/>
      <c r="CT26" s="624"/>
      <c r="CU26" s="624"/>
      <c r="CV26" s="624"/>
      <c r="CW26" s="624"/>
      <c r="CX26" s="624"/>
      <c r="CY26" s="625"/>
      <c r="CZ26" s="628">
        <v>8</v>
      </c>
      <c r="DA26" s="653"/>
      <c r="DB26" s="653"/>
      <c r="DC26" s="657"/>
      <c r="DD26" s="632">
        <v>187130</v>
      </c>
      <c r="DE26" s="624"/>
      <c r="DF26" s="624"/>
      <c r="DG26" s="624"/>
      <c r="DH26" s="624"/>
      <c r="DI26" s="624"/>
      <c r="DJ26" s="624"/>
      <c r="DK26" s="625"/>
      <c r="DL26" s="632" t="s">
        <v>122</v>
      </c>
      <c r="DM26" s="624"/>
      <c r="DN26" s="624"/>
      <c r="DO26" s="624"/>
      <c r="DP26" s="624"/>
      <c r="DQ26" s="624"/>
      <c r="DR26" s="624"/>
      <c r="DS26" s="624"/>
      <c r="DT26" s="624"/>
      <c r="DU26" s="624"/>
      <c r="DV26" s="625"/>
      <c r="DW26" s="628" t="s">
        <v>122</v>
      </c>
      <c r="DX26" s="653"/>
      <c r="DY26" s="653"/>
      <c r="DZ26" s="653"/>
      <c r="EA26" s="653"/>
      <c r="EB26" s="653"/>
      <c r="EC26" s="654"/>
    </row>
    <row r="27" spans="2:133" ht="11.25" customHeight="1" x14ac:dyDescent="0.15">
      <c r="B27" s="620" t="s">
        <v>286</v>
      </c>
      <c r="C27" s="621"/>
      <c r="D27" s="621"/>
      <c r="E27" s="621"/>
      <c r="F27" s="621"/>
      <c r="G27" s="621"/>
      <c r="H27" s="621"/>
      <c r="I27" s="621"/>
      <c r="J27" s="621"/>
      <c r="K27" s="621"/>
      <c r="L27" s="621"/>
      <c r="M27" s="621"/>
      <c r="N27" s="621"/>
      <c r="O27" s="621"/>
      <c r="P27" s="621"/>
      <c r="Q27" s="622"/>
      <c r="R27" s="623">
        <v>2476</v>
      </c>
      <c r="S27" s="624"/>
      <c r="T27" s="624"/>
      <c r="U27" s="624"/>
      <c r="V27" s="624"/>
      <c r="W27" s="624"/>
      <c r="X27" s="624"/>
      <c r="Y27" s="625"/>
      <c r="Z27" s="626">
        <v>0.1</v>
      </c>
      <c r="AA27" s="626"/>
      <c r="AB27" s="626"/>
      <c r="AC27" s="626"/>
      <c r="AD27" s="627" t="s">
        <v>122</v>
      </c>
      <c r="AE27" s="627"/>
      <c r="AF27" s="627"/>
      <c r="AG27" s="627"/>
      <c r="AH27" s="627"/>
      <c r="AI27" s="627"/>
      <c r="AJ27" s="627"/>
      <c r="AK27" s="627"/>
      <c r="AL27" s="628" t="s">
        <v>122</v>
      </c>
      <c r="AM27" s="629"/>
      <c r="AN27" s="629"/>
      <c r="AO27" s="630"/>
      <c r="AP27" s="620" t="s">
        <v>287</v>
      </c>
      <c r="AQ27" s="621"/>
      <c r="AR27" s="621"/>
      <c r="AS27" s="621"/>
      <c r="AT27" s="621"/>
      <c r="AU27" s="621"/>
      <c r="AV27" s="621"/>
      <c r="AW27" s="621"/>
      <c r="AX27" s="621"/>
      <c r="AY27" s="621"/>
      <c r="AZ27" s="621"/>
      <c r="BA27" s="621"/>
      <c r="BB27" s="621"/>
      <c r="BC27" s="621"/>
      <c r="BD27" s="621"/>
      <c r="BE27" s="621"/>
      <c r="BF27" s="622"/>
      <c r="BG27" s="623">
        <v>145665</v>
      </c>
      <c r="BH27" s="624"/>
      <c r="BI27" s="624"/>
      <c r="BJ27" s="624"/>
      <c r="BK27" s="624"/>
      <c r="BL27" s="624"/>
      <c r="BM27" s="624"/>
      <c r="BN27" s="625"/>
      <c r="BO27" s="626">
        <v>100</v>
      </c>
      <c r="BP27" s="626"/>
      <c r="BQ27" s="626"/>
      <c r="BR27" s="626"/>
      <c r="BS27" s="627" t="s">
        <v>122</v>
      </c>
      <c r="BT27" s="627"/>
      <c r="BU27" s="627"/>
      <c r="BV27" s="627"/>
      <c r="BW27" s="627"/>
      <c r="BX27" s="627"/>
      <c r="BY27" s="627"/>
      <c r="BZ27" s="627"/>
      <c r="CA27" s="627"/>
      <c r="CB27" s="631"/>
      <c r="CD27" s="620" t="s">
        <v>288</v>
      </c>
      <c r="CE27" s="621"/>
      <c r="CF27" s="621"/>
      <c r="CG27" s="621"/>
      <c r="CH27" s="621"/>
      <c r="CI27" s="621"/>
      <c r="CJ27" s="621"/>
      <c r="CK27" s="621"/>
      <c r="CL27" s="621"/>
      <c r="CM27" s="621"/>
      <c r="CN27" s="621"/>
      <c r="CO27" s="621"/>
      <c r="CP27" s="621"/>
      <c r="CQ27" s="622"/>
      <c r="CR27" s="623">
        <v>196188</v>
      </c>
      <c r="CS27" s="655"/>
      <c r="CT27" s="655"/>
      <c r="CU27" s="655"/>
      <c r="CV27" s="655"/>
      <c r="CW27" s="655"/>
      <c r="CX27" s="655"/>
      <c r="CY27" s="656"/>
      <c r="CZ27" s="628">
        <v>8.1999999999999993</v>
      </c>
      <c r="DA27" s="653"/>
      <c r="DB27" s="653"/>
      <c r="DC27" s="657"/>
      <c r="DD27" s="632">
        <v>76654</v>
      </c>
      <c r="DE27" s="655"/>
      <c r="DF27" s="655"/>
      <c r="DG27" s="655"/>
      <c r="DH27" s="655"/>
      <c r="DI27" s="655"/>
      <c r="DJ27" s="655"/>
      <c r="DK27" s="656"/>
      <c r="DL27" s="632">
        <v>50340</v>
      </c>
      <c r="DM27" s="655"/>
      <c r="DN27" s="655"/>
      <c r="DO27" s="655"/>
      <c r="DP27" s="655"/>
      <c r="DQ27" s="655"/>
      <c r="DR27" s="655"/>
      <c r="DS27" s="655"/>
      <c r="DT27" s="655"/>
      <c r="DU27" s="655"/>
      <c r="DV27" s="656"/>
      <c r="DW27" s="628">
        <v>3.7</v>
      </c>
      <c r="DX27" s="653"/>
      <c r="DY27" s="653"/>
      <c r="DZ27" s="653"/>
      <c r="EA27" s="653"/>
      <c r="EB27" s="653"/>
      <c r="EC27" s="654"/>
    </row>
    <row r="28" spans="2:133" ht="11.25" customHeight="1" x14ac:dyDescent="0.15">
      <c r="B28" s="620" t="s">
        <v>289</v>
      </c>
      <c r="C28" s="621"/>
      <c r="D28" s="621"/>
      <c r="E28" s="621"/>
      <c r="F28" s="621"/>
      <c r="G28" s="621"/>
      <c r="H28" s="621"/>
      <c r="I28" s="621"/>
      <c r="J28" s="621"/>
      <c r="K28" s="621"/>
      <c r="L28" s="621"/>
      <c r="M28" s="621"/>
      <c r="N28" s="621"/>
      <c r="O28" s="621"/>
      <c r="P28" s="621"/>
      <c r="Q28" s="622"/>
      <c r="R28" s="623">
        <v>24643</v>
      </c>
      <c r="S28" s="624"/>
      <c r="T28" s="624"/>
      <c r="U28" s="624"/>
      <c r="V28" s="624"/>
      <c r="W28" s="624"/>
      <c r="X28" s="624"/>
      <c r="Y28" s="625"/>
      <c r="Z28" s="626">
        <v>1</v>
      </c>
      <c r="AA28" s="626"/>
      <c r="AB28" s="626"/>
      <c r="AC28" s="626"/>
      <c r="AD28" s="627" t="s">
        <v>122</v>
      </c>
      <c r="AE28" s="627"/>
      <c r="AF28" s="627"/>
      <c r="AG28" s="627"/>
      <c r="AH28" s="627"/>
      <c r="AI28" s="627"/>
      <c r="AJ28" s="627"/>
      <c r="AK28" s="627"/>
      <c r="AL28" s="628" t="s">
        <v>122</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290</v>
      </c>
      <c r="CE28" s="621"/>
      <c r="CF28" s="621"/>
      <c r="CG28" s="621"/>
      <c r="CH28" s="621"/>
      <c r="CI28" s="621"/>
      <c r="CJ28" s="621"/>
      <c r="CK28" s="621"/>
      <c r="CL28" s="621"/>
      <c r="CM28" s="621"/>
      <c r="CN28" s="621"/>
      <c r="CO28" s="621"/>
      <c r="CP28" s="621"/>
      <c r="CQ28" s="622"/>
      <c r="CR28" s="623">
        <v>207383</v>
      </c>
      <c r="CS28" s="624"/>
      <c r="CT28" s="624"/>
      <c r="CU28" s="624"/>
      <c r="CV28" s="624"/>
      <c r="CW28" s="624"/>
      <c r="CX28" s="624"/>
      <c r="CY28" s="625"/>
      <c r="CZ28" s="628">
        <v>8.6999999999999993</v>
      </c>
      <c r="DA28" s="653"/>
      <c r="DB28" s="653"/>
      <c r="DC28" s="657"/>
      <c r="DD28" s="632">
        <v>200520</v>
      </c>
      <c r="DE28" s="624"/>
      <c r="DF28" s="624"/>
      <c r="DG28" s="624"/>
      <c r="DH28" s="624"/>
      <c r="DI28" s="624"/>
      <c r="DJ28" s="624"/>
      <c r="DK28" s="625"/>
      <c r="DL28" s="632">
        <v>200520</v>
      </c>
      <c r="DM28" s="624"/>
      <c r="DN28" s="624"/>
      <c r="DO28" s="624"/>
      <c r="DP28" s="624"/>
      <c r="DQ28" s="624"/>
      <c r="DR28" s="624"/>
      <c r="DS28" s="624"/>
      <c r="DT28" s="624"/>
      <c r="DU28" s="624"/>
      <c r="DV28" s="625"/>
      <c r="DW28" s="628">
        <v>14.7</v>
      </c>
      <c r="DX28" s="653"/>
      <c r="DY28" s="653"/>
      <c r="DZ28" s="653"/>
      <c r="EA28" s="653"/>
      <c r="EB28" s="653"/>
      <c r="EC28" s="654"/>
    </row>
    <row r="29" spans="2:133" ht="11.25" customHeight="1" x14ac:dyDescent="0.15">
      <c r="B29" s="620" t="s">
        <v>291</v>
      </c>
      <c r="C29" s="621"/>
      <c r="D29" s="621"/>
      <c r="E29" s="621"/>
      <c r="F29" s="621"/>
      <c r="G29" s="621"/>
      <c r="H29" s="621"/>
      <c r="I29" s="621"/>
      <c r="J29" s="621"/>
      <c r="K29" s="621"/>
      <c r="L29" s="621"/>
      <c r="M29" s="621"/>
      <c r="N29" s="621"/>
      <c r="O29" s="621"/>
      <c r="P29" s="621"/>
      <c r="Q29" s="622"/>
      <c r="R29" s="623">
        <v>940</v>
      </c>
      <c r="S29" s="624"/>
      <c r="T29" s="624"/>
      <c r="U29" s="624"/>
      <c r="V29" s="624"/>
      <c r="W29" s="624"/>
      <c r="X29" s="624"/>
      <c r="Y29" s="625"/>
      <c r="Z29" s="626">
        <v>0</v>
      </c>
      <c r="AA29" s="626"/>
      <c r="AB29" s="626"/>
      <c r="AC29" s="626"/>
      <c r="AD29" s="627" t="s">
        <v>122</v>
      </c>
      <c r="AE29" s="627"/>
      <c r="AF29" s="627"/>
      <c r="AG29" s="627"/>
      <c r="AH29" s="627"/>
      <c r="AI29" s="627"/>
      <c r="AJ29" s="627"/>
      <c r="AK29" s="627"/>
      <c r="AL29" s="628" t="s">
        <v>122</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59" t="s">
        <v>292</v>
      </c>
      <c r="CE29" s="660"/>
      <c r="CF29" s="620" t="s">
        <v>66</v>
      </c>
      <c r="CG29" s="621"/>
      <c r="CH29" s="621"/>
      <c r="CI29" s="621"/>
      <c r="CJ29" s="621"/>
      <c r="CK29" s="621"/>
      <c r="CL29" s="621"/>
      <c r="CM29" s="621"/>
      <c r="CN29" s="621"/>
      <c r="CO29" s="621"/>
      <c r="CP29" s="621"/>
      <c r="CQ29" s="622"/>
      <c r="CR29" s="623">
        <v>207383</v>
      </c>
      <c r="CS29" s="655"/>
      <c r="CT29" s="655"/>
      <c r="CU29" s="655"/>
      <c r="CV29" s="655"/>
      <c r="CW29" s="655"/>
      <c r="CX29" s="655"/>
      <c r="CY29" s="656"/>
      <c r="CZ29" s="628">
        <v>8.6999999999999993</v>
      </c>
      <c r="DA29" s="653"/>
      <c r="DB29" s="653"/>
      <c r="DC29" s="657"/>
      <c r="DD29" s="632">
        <v>200520</v>
      </c>
      <c r="DE29" s="655"/>
      <c r="DF29" s="655"/>
      <c r="DG29" s="655"/>
      <c r="DH29" s="655"/>
      <c r="DI29" s="655"/>
      <c r="DJ29" s="655"/>
      <c r="DK29" s="656"/>
      <c r="DL29" s="632">
        <v>200520</v>
      </c>
      <c r="DM29" s="655"/>
      <c r="DN29" s="655"/>
      <c r="DO29" s="655"/>
      <c r="DP29" s="655"/>
      <c r="DQ29" s="655"/>
      <c r="DR29" s="655"/>
      <c r="DS29" s="655"/>
      <c r="DT29" s="655"/>
      <c r="DU29" s="655"/>
      <c r="DV29" s="656"/>
      <c r="DW29" s="628">
        <v>14.7</v>
      </c>
      <c r="DX29" s="653"/>
      <c r="DY29" s="653"/>
      <c r="DZ29" s="653"/>
      <c r="EA29" s="653"/>
      <c r="EB29" s="653"/>
      <c r="EC29" s="654"/>
    </row>
    <row r="30" spans="2:133" ht="11.25" customHeight="1" x14ac:dyDescent="0.15">
      <c r="B30" s="620" t="s">
        <v>293</v>
      </c>
      <c r="C30" s="621"/>
      <c r="D30" s="621"/>
      <c r="E30" s="621"/>
      <c r="F30" s="621"/>
      <c r="G30" s="621"/>
      <c r="H30" s="621"/>
      <c r="I30" s="621"/>
      <c r="J30" s="621"/>
      <c r="K30" s="621"/>
      <c r="L30" s="621"/>
      <c r="M30" s="621"/>
      <c r="N30" s="621"/>
      <c r="O30" s="621"/>
      <c r="P30" s="621"/>
      <c r="Q30" s="622"/>
      <c r="R30" s="623">
        <v>191832</v>
      </c>
      <c r="S30" s="624"/>
      <c r="T30" s="624"/>
      <c r="U30" s="624"/>
      <c r="V30" s="624"/>
      <c r="W30" s="624"/>
      <c r="X30" s="624"/>
      <c r="Y30" s="625"/>
      <c r="Z30" s="626">
        <v>7.7</v>
      </c>
      <c r="AA30" s="626"/>
      <c r="AB30" s="626"/>
      <c r="AC30" s="626"/>
      <c r="AD30" s="627" t="s">
        <v>122</v>
      </c>
      <c r="AE30" s="627"/>
      <c r="AF30" s="627"/>
      <c r="AG30" s="627"/>
      <c r="AH30" s="627"/>
      <c r="AI30" s="627"/>
      <c r="AJ30" s="627"/>
      <c r="AK30" s="627"/>
      <c r="AL30" s="628" t="s">
        <v>122</v>
      </c>
      <c r="AM30" s="629"/>
      <c r="AN30" s="629"/>
      <c r="AO30" s="630"/>
      <c r="AP30" s="605" t="s">
        <v>211</v>
      </c>
      <c r="AQ30" s="606"/>
      <c r="AR30" s="606"/>
      <c r="AS30" s="606"/>
      <c r="AT30" s="606"/>
      <c r="AU30" s="606"/>
      <c r="AV30" s="606"/>
      <c r="AW30" s="606"/>
      <c r="AX30" s="606"/>
      <c r="AY30" s="606"/>
      <c r="AZ30" s="606"/>
      <c r="BA30" s="606"/>
      <c r="BB30" s="606"/>
      <c r="BC30" s="606"/>
      <c r="BD30" s="606"/>
      <c r="BE30" s="606"/>
      <c r="BF30" s="607"/>
      <c r="BG30" s="605" t="s">
        <v>294</v>
      </c>
      <c r="BH30" s="665"/>
      <c r="BI30" s="665"/>
      <c r="BJ30" s="665"/>
      <c r="BK30" s="665"/>
      <c r="BL30" s="665"/>
      <c r="BM30" s="665"/>
      <c r="BN30" s="665"/>
      <c r="BO30" s="665"/>
      <c r="BP30" s="665"/>
      <c r="BQ30" s="666"/>
      <c r="BR30" s="605" t="s">
        <v>295</v>
      </c>
      <c r="BS30" s="665"/>
      <c r="BT30" s="665"/>
      <c r="BU30" s="665"/>
      <c r="BV30" s="665"/>
      <c r="BW30" s="665"/>
      <c r="BX30" s="665"/>
      <c r="BY30" s="665"/>
      <c r="BZ30" s="665"/>
      <c r="CA30" s="665"/>
      <c r="CB30" s="666"/>
      <c r="CD30" s="661"/>
      <c r="CE30" s="662"/>
      <c r="CF30" s="620" t="s">
        <v>296</v>
      </c>
      <c r="CG30" s="621"/>
      <c r="CH30" s="621"/>
      <c r="CI30" s="621"/>
      <c r="CJ30" s="621"/>
      <c r="CK30" s="621"/>
      <c r="CL30" s="621"/>
      <c r="CM30" s="621"/>
      <c r="CN30" s="621"/>
      <c r="CO30" s="621"/>
      <c r="CP30" s="621"/>
      <c r="CQ30" s="622"/>
      <c r="CR30" s="623">
        <v>203557</v>
      </c>
      <c r="CS30" s="624"/>
      <c r="CT30" s="624"/>
      <c r="CU30" s="624"/>
      <c r="CV30" s="624"/>
      <c r="CW30" s="624"/>
      <c r="CX30" s="624"/>
      <c r="CY30" s="625"/>
      <c r="CZ30" s="628">
        <v>8.5</v>
      </c>
      <c r="DA30" s="653"/>
      <c r="DB30" s="653"/>
      <c r="DC30" s="657"/>
      <c r="DD30" s="632">
        <v>196694</v>
      </c>
      <c r="DE30" s="624"/>
      <c r="DF30" s="624"/>
      <c r="DG30" s="624"/>
      <c r="DH30" s="624"/>
      <c r="DI30" s="624"/>
      <c r="DJ30" s="624"/>
      <c r="DK30" s="625"/>
      <c r="DL30" s="632">
        <v>196694</v>
      </c>
      <c r="DM30" s="624"/>
      <c r="DN30" s="624"/>
      <c r="DO30" s="624"/>
      <c r="DP30" s="624"/>
      <c r="DQ30" s="624"/>
      <c r="DR30" s="624"/>
      <c r="DS30" s="624"/>
      <c r="DT30" s="624"/>
      <c r="DU30" s="624"/>
      <c r="DV30" s="625"/>
      <c r="DW30" s="628">
        <v>14.4</v>
      </c>
      <c r="DX30" s="653"/>
      <c r="DY30" s="653"/>
      <c r="DZ30" s="653"/>
      <c r="EA30" s="653"/>
      <c r="EB30" s="653"/>
      <c r="EC30" s="654"/>
    </row>
    <row r="31" spans="2:133" ht="11.25" customHeight="1" x14ac:dyDescent="0.15">
      <c r="B31" s="636" t="s">
        <v>297</v>
      </c>
      <c r="C31" s="637"/>
      <c r="D31" s="637"/>
      <c r="E31" s="637"/>
      <c r="F31" s="637"/>
      <c r="G31" s="637"/>
      <c r="H31" s="637"/>
      <c r="I31" s="637"/>
      <c r="J31" s="637"/>
      <c r="K31" s="637"/>
      <c r="L31" s="637"/>
      <c r="M31" s="637"/>
      <c r="N31" s="637"/>
      <c r="O31" s="637"/>
      <c r="P31" s="637"/>
      <c r="Q31" s="638"/>
      <c r="R31" s="623">
        <v>1943</v>
      </c>
      <c r="S31" s="624"/>
      <c r="T31" s="624"/>
      <c r="U31" s="624"/>
      <c r="V31" s="624"/>
      <c r="W31" s="624"/>
      <c r="X31" s="624"/>
      <c r="Y31" s="625"/>
      <c r="Z31" s="626">
        <v>0.1</v>
      </c>
      <c r="AA31" s="626"/>
      <c r="AB31" s="626"/>
      <c r="AC31" s="626"/>
      <c r="AD31" s="627">
        <v>1943</v>
      </c>
      <c r="AE31" s="627"/>
      <c r="AF31" s="627"/>
      <c r="AG31" s="627"/>
      <c r="AH31" s="627"/>
      <c r="AI31" s="627"/>
      <c r="AJ31" s="627"/>
      <c r="AK31" s="627"/>
      <c r="AL31" s="628">
        <v>0.1</v>
      </c>
      <c r="AM31" s="629"/>
      <c r="AN31" s="629"/>
      <c r="AO31" s="630"/>
      <c r="AP31" s="669" t="s">
        <v>298</v>
      </c>
      <c r="AQ31" s="670"/>
      <c r="AR31" s="670"/>
      <c r="AS31" s="670"/>
      <c r="AT31" s="675" t="s">
        <v>299</v>
      </c>
      <c r="AU31" s="218"/>
      <c r="AV31" s="218"/>
      <c r="AW31" s="218"/>
      <c r="AX31" s="609" t="s">
        <v>177</v>
      </c>
      <c r="AY31" s="610"/>
      <c r="AZ31" s="610"/>
      <c r="BA31" s="610"/>
      <c r="BB31" s="610"/>
      <c r="BC31" s="610"/>
      <c r="BD31" s="610"/>
      <c r="BE31" s="610"/>
      <c r="BF31" s="611"/>
      <c r="BG31" s="679">
        <v>99.5</v>
      </c>
      <c r="BH31" s="667"/>
      <c r="BI31" s="667"/>
      <c r="BJ31" s="667"/>
      <c r="BK31" s="667"/>
      <c r="BL31" s="667"/>
      <c r="BM31" s="618">
        <v>97.5</v>
      </c>
      <c r="BN31" s="667"/>
      <c r="BO31" s="667"/>
      <c r="BP31" s="667"/>
      <c r="BQ31" s="668"/>
      <c r="BR31" s="679">
        <v>99.4</v>
      </c>
      <c r="BS31" s="667"/>
      <c r="BT31" s="667"/>
      <c r="BU31" s="667"/>
      <c r="BV31" s="667"/>
      <c r="BW31" s="667"/>
      <c r="BX31" s="618">
        <v>97.2</v>
      </c>
      <c r="BY31" s="667"/>
      <c r="BZ31" s="667"/>
      <c r="CA31" s="667"/>
      <c r="CB31" s="668"/>
      <c r="CD31" s="661"/>
      <c r="CE31" s="662"/>
      <c r="CF31" s="620" t="s">
        <v>300</v>
      </c>
      <c r="CG31" s="621"/>
      <c r="CH31" s="621"/>
      <c r="CI31" s="621"/>
      <c r="CJ31" s="621"/>
      <c r="CK31" s="621"/>
      <c r="CL31" s="621"/>
      <c r="CM31" s="621"/>
      <c r="CN31" s="621"/>
      <c r="CO31" s="621"/>
      <c r="CP31" s="621"/>
      <c r="CQ31" s="622"/>
      <c r="CR31" s="623">
        <v>3826</v>
      </c>
      <c r="CS31" s="655"/>
      <c r="CT31" s="655"/>
      <c r="CU31" s="655"/>
      <c r="CV31" s="655"/>
      <c r="CW31" s="655"/>
      <c r="CX31" s="655"/>
      <c r="CY31" s="656"/>
      <c r="CZ31" s="628">
        <v>0.2</v>
      </c>
      <c r="DA31" s="653"/>
      <c r="DB31" s="653"/>
      <c r="DC31" s="657"/>
      <c r="DD31" s="632">
        <v>3826</v>
      </c>
      <c r="DE31" s="655"/>
      <c r="DF31" s="655"/>
      <c r="DG31" s="655"/>
      <c r="DH31" s="655"/>
      <c r="DI31" s="655"/>
      <c r="DJ31" s="655"/>
      <c r="DK31" s="656"/>
      <c r="DL31" s="632">
        <v>3826</v>
      </c>
      <c r="DM31" s="655"/>
      <c r="DN31" s="655"/>
      <c r="DO31" s="655"/>
      <c r="DP31" s="655"/>
      <c r="DQ31" s="655"/>
      <c r="DR31" s="655"/>
      <c r="DS31" s="655"/>
      <c r="DT31" s="655"/>
      <c r="DU31" s="655"/>
      <c r="DV31" s="656"/>
      <c r="DW31" s="628">
        <v>0.3</v>
      </c>
      <c r="DX31" s="653"/>
      <c r="DY31" s="653"/>
      <c r="DZ31" s="653"/>
      <c r="EA31" s="653"/>
      <c r="EB31" s="653"/>
      <c r="EC31" s="654"/>
    </row>
    <row r="32" spans="2:133" ht="11.25" customHeight="1" x14ac:dyDescent="0.15">
      <c r="B32" s="620" t="s">
        <v>301</v>
      </c>
      <c r="C32" s="621"/>
      <c r="D32" s="621"/>
      <c r="E32" s="621"/>
      <c r="F32" s="621"/>
      <c r="G32" s="621"/>
      <c r="H32" s="621"/>
      <c r="I32" s="621"/>
      <c r="J32" s="621"/>
      <c r="K32" s="621"/>
      <c r="L32" s="621"/>
      <c r="M32" s="621"/>
      <c r="N32" s="621"/>
      <c r="O32" s="621"/>
      <c r="P32" s="621"/>
      <c r="Q32" s="622"/>
      <c r="R32" s="623">
        <v>128407</v>
      </c>
      <c r="S32" s="624"/>
      <c r="T32" s="624"/>
      <c r="U32" s="624"/>
      <c r="V32" s="624"/>
      <c r="W32" s="624"/>
      <c r="X32" s="624"/>
      <c r="Y32" s="625"/>
      <c r="Z32" s="626">
        <v>5.2</v>
      </c>
      <c r="AA32" s="626"/>
      <c r="AB32" s="626"/>
      <c r="AC32" s="626"/>
      <c r="AD32" s="627" t="s">
        <v>122</v>
      </c>
      <c r="AE32" s="627"/>
      <c r="AF32" s="627"/>
      <c r="AG32" s="627"/>
      <c r="AH32" s="627"/>
      <c r="AI32" s="627"/>
      <c r="AJ32" s="627"/>
      <c r="AK32" s="627"/>
      <c r="AL32" s="628" t="s">
        <v>122</v>
      </c>
      <c r="AM32" s="629"/>
      <c r="AN32" s="629"/>
      <c r="AO32" s="630"/>
      <c r="AP32" s="671"/>
      <c r="AQ32" s="672"/>
      <c r="AR32" s="672"/>
      <c r="AS32" s="672"/>
      <c r="AT32" s="676"/>
      <c r="AU32" s="214" t="s">
        <v>302</v>
      </c>
      <c r="AX32" s="620" t="s">
        <v>303</v>
      </c>
      <c r="AY32" s="621"/>
      <c r="AZ32" s="621"/>
      <c r="BA32" s="621"/>
      <c r="BB32" s="621"/>
      <c r="BC32" s="621"/>
      <c r="BD32" s="621"/>
      <c r="BE32" s="621"/>
      <c r="BF32" s="622"/>
      <c r="BG32" s="680">
        <v>99.4</v>
      </c>
      <c r="BH32" s="655"/>
      <c r="BI32" s="655"/>
      <c r="BJ32" s="655"/>
      <c r="BK32" s="655"/>
      <c r="BL32" s="655"/>
      <c r="BM32" s="629">
        <v>97</v>
      </c>
      <c r="BN32" s="655"/>
      <c r="BO32" s="655"/>
      <c r="BP32" s="655"/>
      <c r="BQ32" s="678"/>
      <c r="BR32" s="680">
        <v>98.9</v>
      </c>
      <c r="BS32" s="655"/>
      <c r="BT32" s="655"/>
      <c r="BU32" s="655"/>
      <c r="BV32" s="655"/>
      <c r="BW32" s="655"/>
      <c r="BX32" s="629">
        <v>95.3</v>
      </c>
      <c r="BY32" s="655"/>
      <c r="BZ32" s="655"/>
      <c r="CA32" s="655"/>
      <c r="CB32" s="678"/>
      <c r="CD32" s="663"/>
      <c r="CE32" s="664"/>
      <c r="CF32" s="620" t="s">
        <v>304</v>
      </c>
      <c r="CG32" s="621"/>
      <c r="CH32" s="621"/>
      <c r="CI32" s="621"/>
      <c r="CJ32" s="621"/>
      <c r="CK32" s="621"/>
      <c r="CL32" s="621"/>
      <c r="CM32" s="621"/>
      <c r="CN32" s="621"/>
      <c r="CO32" s="621"/>
      <c r="CP32" s="621"/>
      <c r="CQ32" s="622"/>
      <c r="CR32" s="623" t="s">
        <v>122</v>
      </c>
      <c r="CS32" s="624"/>
      <c r="CT32" s="624"/>
      <c r="CU32" s="624"/>
      <c r="CV32" s="624"/>
      <c r="CW32" s="624"/>
      <c r="CX32" s="624"/>
      <c r="CY32" s="625"/>
      <c r="CZ32" s="628" t="s">
        <v>122</v>
      </c>
      <c r="DA32" s="653"/>
      <c r="DB32" s="653"/>
      <c r="DC32" s="657"/>
      <c r="DD32" s="632" t="s">
        <v>122</v>
      </c>
      <c r="DE32" s="624"/>
      <c r="DF32" s="624"/>
      <c r="DG32" s="624"/>
      <c r="DH32" s="624"/>
      <c r="DI32" s="624"/>
      <c r="DJ32" s="624"/>
      <c r="DK32" s="625"/>
      <c r="DL32" s="632" t="s">
        <v>122</v>
      </c>
      <c r="DM32" s="624"/>
      <c r="DN32" s="624"/>
      <c r="DO32" s="624"/>
      <c r="DP32" s="624"/>
      <c r="DQ32" s="624"/>
      <c r="DR32" s="624"/>
      <c r="DS32" s="624"/>
      <c r="DT32" s="624"/>
      <c r="DU32" s="624"/>
      <c r="DV32" s="625"/>
      <c r="DW32" s="628" t="s">
        <v>122</v>
      </c>
      <c r="DX32" s="653"/>
      <c r="DY32" s="653"/>
      <c r="DZ32" s="653"/>
      <c r="EA32" s="653"/>
      <c r="EB32" s="653"/>
      <c r="EC32" s="654"/>
    </row>
    <row r="33" spans="2:133" ht="11.25" customHeight="1" x14ac:dyDescent="0.15">
      <c r="B33" s="620" t="s">
        <v>305</v>
      </c>
      <c r="C33" s="621"/>
      <c r="D33" s="621"/>
      <c r="E33" s="621"/>
      <c r="F33" s="621"/>
      <c r="G33" s="621"/>
      <c r="H33" s="621"/>
      <c r="I33" s="621"/>
      <c r="J33" s="621"/>
      <c r="K33" s="621"/>
      <c r="L33" s="621"/>
      <c r="M33" s="621"/>
      <c r="N33" s="621"/>
      <c r="O33" s="621"/>
      <c r="P33" s="621"/>
      <c r="Q33" s="622"/>
      <c r="R33" s="623">
        <v>4702</v>
      </c>
      <c r="S33" s="624"/>
      <c r="T33" s="624"/>
      <c r="U33" s="624"/>
      <c r="V33" s="624"/>
      <c r="W33" s="624"/>
      <c r="X33" s="624"/>
      <c r="Y33" s="625"/>
      <c r="Z33" s="626">
        <v>0.2</v>
      </c>
      <c r="AA33" s="626"/>
      <c r="AB33" s="626"/>
      <c r="AC33" s="626"/>
      <c r="AD33" s="627">
        <v>1310</v>
      </c>
      <c r="AE33" s="627"/>
      <c r="AF33" s="627"/>
      <c r="AG33" s="627"/>
      <c r="AH33" s="627"/>
      <c r="AI33" s="627"/>
      <c r="AJ33" s="627"/>
      <c r="AK33" s="627"/>
      <c r="AL33" s="628">
        <v>0.1</v>
      </c>
      <c r="AM33" s="629"/>
      <c r="AN33" s="629"/>
      <c r="AO33" s="630"/>
      <c r="AP33" s="673"/>
      <c r="AQ33" s="674"/>
      <c r="AR33" s="674"/>
      <c r="AS33" s="674"/>
      <c r="AT33" s="677"/>
      <c r="AU33" s="219"/>
      <c r="AV33" s="219"/>
      <c r="AW33" s="219"/>
      <c r="AX33" s="644" t="s">
        <v>306</v>
      </c>
      <c r="AY33" s="645"/>
      <c r="AZ33" s="645"/>
      <c r="BA33" s="645"/>
      <c r="BB33" s="645"/>
      <c r="BC33" s="645"/>
      <c r="BD33" s="645"/>
      <c r="BE33" s="645"/>
      <c r="BF33" s="646"/>
      <c r="BG33" s="681">
        <v>99.4</v>
      </c>
      <c r="BH33" s="682"/>
      <c r="BI33" s="682"/>
      <c r="BJ33" s="682"/>
      <c r="BK33" s="682"/>
      <c r="BL33" s="682"/>
      <c r="BM33" s="683">
        <v>96.5</v>
      </c>
      <c r="BN33" s="682"/>
      <c r="BO33" s="682"/>
      <c r="BP33" s="682"/>
      <c r="BQ33" s="684"/>
      <c r="BR33" s="681">
        <v>99.3</v>
      </c>
      <c r="BS33" s="682"/>
      <c r="BT33" s="682"/>
      <c r="BU33" s="682"/>
      <c r="BV33" s="682"/>
      <c r="BW33" s="682"/>
      <c r="BX33" s="683">
        <v>96.8</v>
      </c>
      <c r="BY33" s="682"/>
      <c r="BZ33" s="682"/>
      <c r="CA33" s="682"/>
      <c r="CB33" s="684"/>
      <c r="CD33" s="620" t="s">
        <v>307</v>
      </c>
      <c r="CE33" s="621"/>
      <c r="CF33" s="621"/>
      <c r="CG33" s="621"/>
      <c r="CH33" s="621"/>
      <c r="CI33" s="621"/>
      <c r="CJ33" s="621"/>
      <c r="CK33" s="621"/>
      <c r="CL33" s="621"/>
      <c r="CM33" s="621"/>
      <c r="CN33" s="621"/>
      <c r="CO33" s="621"/>
      <c r="CP33" s="621"/>
      <c r="CQ33" s="622"/>
      <c r="CR33" s="623">
        <v>1215827</v>
      </c>
      <c r="CS33" s="655"/>
      <c r="CT33" s="655"/>
      <c r="CU33" s="655"/>
      <c r="CV33" s="655"/>
      <c r="CW33" s="655"/>
      <c r="CX33" s="655"/>
      <c r="CY33" s="656"/>
      <c r="CZ33" s="628">
        <v>51</v>
      </c>
      <c r="DA33" s="653"/>
      <c r="DB33" s="653"/>
      <c r="DC33" s="657"/>
      <c r="DD33" s="632">
        <v>1039068</v>
      </c>
      <c r="DE33" s="655"/>
      <c r="DF33" s="655"/>
      <c r="DG33" s="655"/>
      <c r="DH33" s="655"/>
      <c r="DI33" s="655"/>
      <c r="DJ33" s="655"/>
      <c r="DK33" s="656"/>
      <c r="DL33" s="632">
        <v>615096</v>
      </c>
      <c r="DM33" s="655"/>
      <c r="DN33" s="655"/>
      <c r="DO33" s="655"/>
      <c r="DP33" s="655"/>
      <c r="DQ33" s="655"/>
      <c r="DR33" s="655"/>
      <c r="DS33" s="655"/>
      <c r="DT33" s="655"/>
      <c r="DU33" s="655"/>
      <c r="DV33" s="656"/>
      <c r="DW33" s="628">
        <v>45.2</v>
      </c>
      <c r="DX33" s="653"/>
      <c r="DY33" s="653"/>
      <c r="DZ33" s="653"/>
      <c r="EA33" s="653"/>
      <c r="EB33" s="653"/>
      <c r="EC33" s="654"/>
    </row>
    <row r="34" spans="2:133" ht="11.25" customHeight="1" x14ac:dyDescent="0.15">
      <c r="B34" s="620" t="s">
        <v>308</v>
      </c>
      <c r="C34" s="621"/>
      <c r="D34" s="621"/>
      <c r="E34" s="621"/>
      <c r="F34" s="621"/>
      <c r="G34" s="621"/>
      <c r="H34" s="621"/>
      <c r="I34" s="621"/>
      <c r="J34" s="621"/>
      <c r="K34" s="621"/>
      <c r="L34" s="621"/>
      <c r="M34" s="621"/>
      <c r="N34" s="621"/>
      <c r="O34" s="621"/>
      <c r="P34" s="621"/>
      <c r="Q34" s="622"/>
      <c r="R34" s="623">
        <v>34141</v>
      </c>
      <c r="S34" s="624"/>
      <c r="T34" s="624"/>
      <c r="U34" s="624"/>
      <c r="V34" s="624"/>
      <c r="W34" s="624"/>
      <c r="X34" s="624"/>
      <c r="Y34" s="625"/>
      <c r="Z34" s="626">
        <v>1.4</v>
      </c>
      <c r="AA34" s="626"/>
      <c r="AB34" s="626"/>
      <c r="AC34" s="626"/>
      <c r="AD34" s="627" t="s">
        <v>122</v>
      </c>
      <c r="AE34" s="627"/>
      <c r="AF34" s="627"/>
      <c r="AG34" s="627"/>
      <c r="AH34" s="627"/>
      <c r="AI34" s="627"/>
      <c r="AJ34" s="627"/>
      <c r="AK34" s="627"/>
      <c r="AL34" s="628" t="s">
        <v>122</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309</v>
      </c>
      <c r="CE34" s="621"/>
      <c r="CF34" s="621"/>
      <c r="CG34" s="621"/>
      <c r="CH34" s="621"/>
      <c r="CI34" s="621"/>
      <c r="CJ34" s="621"/>
      <c r="CK34" s="621"/>
      <c r="CL34" s="621"/>
      <c r="CM34" s="621"/>
      <c r="CN34" s="621"/>
      <c r="CO34" s="621"/>
      <c r="CP34" s="621"/>
      <c r="CQ34" s="622"/>
      <c r="CR34" s="623">
        <v>394855</v>
      </c>
      <c r="CS34" s="624"/>
      <c r="CT34" s="624"/>
      <c r="CU34" s="624"/>
      <c r="CV34" s="624"/>
      <c r="CW34" s="624"/>
      <c r="CX34" s="624"/>
      <c r="CY34" s="625"/>
      <c r="CZ34" s="628">
        <v>16.600000000000001</v>
      </c>
      <c r="DA34" s="653"/>
      <c r="DB34" s="653"/>
      <c r="DC34" s="657"/>
      <c r="DD34" s="632">
        <v>332970</v>
      </c>
      <c r="DE34" s="624"/>
      <c r="DF34" s="624"/>
      <c r="DG34" s="624"/>
      <c r="DH34" s="624"/>
      <c r="DI34" s="624"/>
      <c r="DJ34" s="624"/>
      <c r="DK34" s="625"/>
      <c r="DL34" s="632">
        <v>247735</v>
      </c>
      <c r="DM34" s="624"/>
      <c r="DN34" s="624"/>
      <c r="DO34" s="624"/>
      <c r="DP34" s="624"/>
      <c r="DQ34" s="624"/>
      <c r="DR34" s="624"/>
      <c r="DS34" s="624"/>
      <c r="DT34" s="624"/>
      <c r="DU34" s="624"/>
      <c r="DV34" s="625"/>
      <c r="DW34" s="628">
        <v>18.2</v>
      </c>
      <c r="DX34" s="653"/>
      <c r="DY34" s="653"/>
      <c r="DZ34" s="653"/>
      <c r="EA34" s="653"/>
      <c r="EB34" s="653"/>
      <c r="EC34" s="654"/>
    </row>
    <row r="35" spans="2:133" ht="11.25" customHeight="1" x14ac:dyDescent="0.15">
      <c r="B35" s="620" t="s">
        <v>310</v>
      </c>
      <c r="C35" s="621"/>
      <c r="D35" s="621"/>
      <c r="E35" s="621"/>
      <c r="F35" s="621"/>
      <c r="G35" s="621"/>
      <c r="H35" s="621"/>
      <c r="I35" s="621"/>
      <c r="J35" s="621"/>
      <c r="K35" s="621"/>
      <c r="L35" s="621"/>
      <c r="M35" s="621"/>
      <c r="N35" s="621"/>
      <c r="O35" s="621"/>
      <c r="P35" s="621"/>
      <c r="Q35" s="622"/>
      <c r="R35" s="623">
        <v>216003</v>
      </c>
      <c r="S35" s="624"/>
      <c r="T35" s="624"/>
      <c r="U35" s="624"/>
      <c r="V35" s="624"/>
      <c r="W35" s="624"/>
      <c r="X35" s="624"/>
      <c r="Y35" s="625"/>
      <c r="Z35" s="626">
        <v>8.6999999999999993</v>
      </c>
      <c r="AA35" s="626"/>
      <c r="AB35" s="626"/>
      <c r="AC35" s="626"/>
      <c r="AD35" s="627" t="s">
        <v>122</v>
      </c>
      <c r="AE35" s="627"/>
      <c r="AF35" s="627"/>
      <c r="AG35" s="627"/>
      <c r="AH35" s="627"/>
      <c r="AI35" s="627"/>
      <c r="AJ35" s="627"/>
      <c r="AK35" s="627"/>
      <c r="AL35" s="628" t="s">
        <v>122</v>
      </c>
      <c r="AM35" s="629"/>
      <c r="AN35" s="629"/>
      <c r="AO35" s="630"/>
      <c r="AP35" s="222"/>
      <c r="AQ35" s="605" t="s">
        <v>311</v>
      </c>
      <c r="AR35" s="606"/>
      <c r="AS35" s="606"/>
      <c r="AT35" s="606"/>
      <c r="AU35" s="606"/>
      <c r="AV35" s="606"/>
      <c r="AW35" s="606"/>
      <c r="AX35" s="606"/>
      <c r="AY35" s="606"/>
      <c r="AZ35" s="606"/>
      <c r="BA35" s="606"/>
      <c r="BB35" s="606"/>
      <c r="BC35" s="606"/>
      <c r="BD35" s="606"/>
      <c r="BE35" s="606"/>
      <c r="BF35" s="607"/>
      <c r="BG35" s="605" t="s">
        <v>312</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313</v>
      </c>
      <c r="CE35" s="621"/>
      <c r="CF35" s="621"/>
      <c r="CG35" s="621"/>
      <c r="CH35" s="621"/>
      <c r="CI35" s="621"/>
      <c r="CJ35" s="621"/>
      <c r="CK35" s="621"/>
      <c r="CL35" s="621"/>
      <c r="CM35" s="621"/>
      <c r="CN35" s="621"/>
      <c r="CO35" s="621"/>
      <c r="CP35" s="621"/>
      <c r="CQ35" s="622"/>
      <c r="CR35" s="623">
        <v>40006</v>
      </c>
      <c r="CS35" s="655"/>
      <c r="CT35" s="655"/>
      <c r="CU35" s="655"/>
      <c r="CV35" s="655"/>
      <c r="CW35" s="655"/>
      <c r="CX35" s="655"/>
      <c r="CY35" s="656"/>
      <c r="CZ35" s="628">
        <v>1.7</v>
      </c>
      <c r="DA35" s="653"/>
      <c r="DB35" s="653"/>
      <c r="DC35" s="657"/>
      <c r="DD35" s="632">
        <v>38757</v>
      </c>
      <c r="DE35" s="655"/>
      <c r="DF35" s="655"/>
      <c r="DG35" s="655"/>
      <c r="DH35" s="655"/>
      <c r="DI35" s="655"/>
      <c r="DJ35" s="655"/>
      <c r="DK35" s="656"/>
      <c r="DL35" s="632">
        <v>38201</v>
      </c>
      <c r="DM35" s="655"/>
      <c r="DN35" s="655"/>
      <c r="DO35" s="655"/>
      <c r="DP35" s="655"/>
      <c r="DQ35" s="655"/>
      <c r="DR35" s="655"/>
      <c r="DS35" s="655"/>
      <c r="DT35" s="655"/>
      <c r="DU35" s="655"/>
      <c r="DV35" s="656"/>
      <c r="DW35" s="628">
        <v>2.8</v>
      </c>
      <c r="DX35" s="653"/>
      <c r="DY35" s="653"/>
      <c r="DZ35" s="653"/>
      <c r="EA35" s="653"/>
      <c r="EB35" s="653"/>
      <c r="EC35" s="654"/>
    </row>
    <row r="36" spans="2:133" ht="11.25" customHeight="1" x14ac:dyDescent="0.15">
      <c r="B36" s="620" t="s">
        <v>314</v>
      </c>
      <c r="C36" s="621"/>
      <c r="D36" s="621"/>
      <c r="E36" s="621"/>
      <c r="F36" s="621"/>
      <c r="G36" s="621"/>
      <c r="H36" s="621"/>
      <c r="I36" s="621"/>
      <c r="J36" s="621"/>
      <c r="K36" s="621"/>
      <c r="L36" s="621"/>
      <c r="M36" s="621"/>
      <c r="N36" s="621"/>
      <c r="O36" s="621"/>
      <c r="P36" s="621"/>
      <c r="Q36" s="622"/>
      <c r="R36" s="623">
        <v>48737</v>
      </c>
      <c r="S36" s="624"/>
      <c r="T36" s="624"/>
      <c r="U36" s="624"/>
      <c r="V36" s="624"/>
      <c r="W36" s="624"/>
      <c r="X36" s="624"/>
      <c r="Y36" s="625"/>
      <c r="Z36" s="626">
        <v>2</v>
      </c>
      <c r="AA36" s="626"/>
      <c r="AB36" s="626"/>
      <c r="AC36" s="626"/>
      <c r="AD36" s="627" t="s">
        <v>122</v>
      </c>
      <c r="AE36" s="627"/>
      <c r="AF36" s="627"/>
      <c r="AG36" s="627"/>
      <c r="AH36" s="627"/>
      <c r="AI36" s="627"/>
      <c r="AJ36" s="627"/>
      <c r="AK36" s="627"/>
      <c r="AL36" s="628" t="s">
        <v>122</v>
      </c>
      <c r="AM36" s="629"/>
      <c r="AN36" s="629"/>
      <c r="AO36" s="630"/>
      <c r="AP36" s="222"/>
      <c r="AQ36" s="689" t="s">
        <v>315</v>
      </c>
      <c r="AR36" s="690"/>
      <c r="AS36" s="690"/>
      <c r="AT36" s="690"/>
      <c r="AU36" s="690"/>
      <c r="AV36" s="690"/>
      <c r="AW36" s="690"/>
      <c r="AX36" s="690"/>
      <c r="AY36" s="691"/>
      <c r="AZ36" s="612">
        <v>299727</v>
      </c>
      <c r="BA36" s="613"/>
      <c r="BB36" s="613"/>
      <c r="BC36" s="613"/>
      <c r="BD36" s="613"/>
      <c r="BE36" s="613"/>
      <c r="BF36" s="685"/>
      <c r="BG36" s="609" t="s">
        <v>316</v>
      </c>
      <c r="BH36" s="610"/>
      <c r="BI36" s="610"/>
      <c r="BJ36" s="610"/>
      <c r="BK36" s="610"/>
      <c r="BL36" s="610"/>
      <c r="BM36" s="610"/>
      <c r="BN36" s="610"/>
      <c r="BO36" s="610"/>
      <c r="BP36" s="610"/>
      <c r="BQ36" s="610"/>
      <c r="BR36" s="610"/>
      <c r="BS36" s="610"/>
      <c r="BT36" s="610"/>
      <c r="BU36" s="611"/>
      <c r="BV36" s="612">
        <v>592</v>
      </c>
      <c r="BW36" s="613"/>
      <c r="BX36" s="613"/>
      <c r="BY36" s="613"/>
      <c r="BZ36" s="613"/>
      <c r="CA36" s="613"/>
      <c r="CB36" s="685"/>
      <c r="CD36" s="620" t="s">
        <v>317</v>
      </c>
      <c r="CE36" s="621"/>
      <c r="CF36" s="621"/>
      <c r="CG36" s="621"/>
      <c r="CH36" s="621"/>
      <c r="CI36" s="621"/>
      <c r="CJ36" s="621"/>
      <c r="CK36" s="621"/>
      <c r="CL36" s="621"/>
      <c r="CM36" s="621"/>
      <c r="CN36" s="621"/>
      <c r="CO36" s="621"/>
      <c r="CP36" s="621"/>
      <c r="CQ36" s="622"/>
      <c r="CR36" s="623">
        <v>235119</v>
      </c>
      <c r="CS36" s="624"/>
      <c r="CT36" s="624"/>
      <c r="CU36" s="624"/>
      <c r="CV36" s="624"/>
      <c r="CW36" s="624"/>
      <c r="CX36" s="624"/>
      <c r="CY36" s="625"/>
      <c r="CZ36" s="628">
        <v>9.9</v>
      </c>
      <c r="DA36" s="653"/>
      <c r="DB36" s="653"/>
      <c r="DC36" s="657"/>
      <c r="DD36" s="632">
        <v>182384</v>
      </c>
      <c r="DE36" s="624"/>
      <c r="DF36" s="624"/>
      <c r="DG36" s="624"/>
      <c r="DH36" s="624"/>
      <c r="DI36" s="624"/>
      <c r="DJ36" s="624"/>
      <c r="DK36" s="625"/>
      <c r="DL36" s="632">
        <v>145973</v>
      </c>
      <c r="DM36" s="624"/>
      <c r="DN36" s="624"/>
      <c r="DO36" s="624"/>
      <c r="DP36" s="624"/>
      <c r="DQ36" s="624"/>
      <c r="DR36" s="624"/>
      <c r="DS36" s="624"/>
      <c r="DT36" s="624"/>
      <c r="DU36" s="624"/>
      <c r="DV36" s="625"/>
      <c r="DW36" s="628">
        <v>10.7</v>
      </c>
      <c r="DX36" s="653"/>
      <c r="DY36" s="653"/>
      <c r="DZ36" s="653"/>
      <c r="EA36" s="653"/>
      <c r="EB36" s="653"/>
      <c r="EC36" s="654"/>
    </row>
    <row r="37" spans="2:133" ht="11.25" customHeight="1" x14ac:dyDescent="0.15">
      <c r="B37" s="620" t="s">
        <v>318</v>
      </c>
      <c r="C37" s="621"/>
      <c r="D37" s="621"/>
      <c r="E37" s="621"/>
      <c r="F37" s="621"/>
      <c r="G37" s="621"/>
      <c r="H37" s="621"/>
      <c r="I37" s="621"/>
      <c r="J37" s="621"/>
      <c r="K37" s="621"/>
      <c r="L37" s="621"/>
      <c r="M37" s="621"/>
      <c r="N37" s="621"/>
      <c r="O37" s="621"/>
      <c r="P37" s="621"/>
      <c r="Q37" s="622"/>
      <c r="R37" s="623">
        <v>49011</v>
      </c>
      <c r="S37" s="624"/>
      <c r="T37" s="624"/>
      <c r="U37" s="624"/>
      <c r="V37" s="624"/>
      <c r="W37" s="624"/>
      <c r="X37" s="624"/>
      <c r="Y37" s="625"/>
      <c r="Z37" s="626">
        <v>2</v>
      </c>
      <c r="AA37" s="626"/>
      <c r="AB37" s="626"/>
      <c r="AC37" s="626"/>
      <c r="AD37" s="627">
        <v>1746</v>
      </c>
      <c r="AE37" s="627"/>
      <c r="AF37" s="627"/>
      <c r="AG37" s="627"/>
      <c r="AH37" s="627"/>
      <c r="AI37" s="627"/>
      <c r="AJ37" s="627"/>
      <c r="AK37" s="627"/>
      <c r="AL37" s="628">
        <v>0.1</v>
      </c>
      <c r="AM37" s="629"/>
      <c r="AN37" s="629"/>
      <c r="AO37" s="630"/>
      <c r="AQ37" s="686" t="s">
        <v>319</v>
      </c>
      <c r="AR37" s="687"/>
      <c r="AS37" s="687"/>
      <c r="AT37" s="687"/>
      <c r="AU37" s="687"/>
      <c r="AV37" s="687"/>
      <c r="AW37" s="687"/>
      <c r="AX37" s="687"/>
      <c r="AY37" s="688"/>
      <c r="AZ37" s="623">
        <v>130717</v>
      </c>
      <c r="BA37" s="624"/>
      <c r="BB37" s="624"/>
      <c r="BC37" s="624"/>
      <c r="BD37" s="655"/>
      <c r="BE37" s="655"/>
      <c r="BF37" s="678"/>
      <c r="BG37" s="620" t="s">
        <v>320</v>
      </c>
      <c r="BH37" s="621"/>
      <c r="BI37" s="621"/>
      <c r="BJ37" s="621"/>
      <c r="BK37" s="621"/>
      <c r="BL37" s="621"/>
      <c r="BM37" s="621"/>
      <c r="BN37" s="621"/>
      <c r="BO37" s="621"/>
      <c r="BP37" s="621"/>
      <c r="BQ37" s="621"/>
      <c r="BR37" s="621"/>
      <c r="BS37" s="621"/>
      <c r="BT37" s="621"/>
      <c r="BU37" s="622"/>
      <c r="BV37" s="623">
        <v>-2370</v>
      </c>
      <c r="BW37" s="624"/>
      <c r="BX37" s="624"/>
      <c r="BY37" s="624"/>
      <c r="BZ37" s="624"/>
      <c r="CA37" s="624"/>
      <c r="CB37" s="633"/>
      <c r="CD37" s="620" t="s">
        <v>321</v>
      </c>
      <c r="CE37" s="621"/>
      <c r="CF37" s="621"/>
      <c r="CG37" s="621"/>
      <c r="CH37" s="621"/>
      <c r="CI37" s="621"/>
      <c r="CJ37" s="621"/>
      <c r="CK37" s="621"/>
      <c r="CL37" s="621"/>
      <c r="CM37" s="621"/>
      <c r="CN37" s="621"/>
      <c r="CO37" s="621"/>
      <c r="CP37" s="621"/>
      <c r="CQ37" s="622"/>
      <c r="CR37" s="623">
        <v>74054</v>
      </c>
      <c r="CS37" s="655"/>
      <c r="CT37" s="655"/>
      <c r="CU37" s="655"/>
      <c r="CV37" s="655"/>
      <c r="CW37" s="655"/>
      <c r="CX37" s="655"/>
      <c r="CY37" s="656"/>
      <c r="CZ37" s="628">
        <v>3.1</v>
      </c>
      <c r="DA37" s="653"/>
      <c r="DB37" s="653"/>
      <c r="DC37" s="657"/>
      <c r="DD37" s="632">
        <v>74054</v>
      </c>
      <c r="DE37" s="655"/>
      <c r="DF37" s="655"/>
      <c r="DG37" s="655"/>
      <c r="DH37" s="655"/>
      <c r="DI37" s="655"/>
      <c r="DJ37" s="655"/>
      <c r="DK37" s="656"/>
      <c r="DL37" s="632">
        <v>72387</v>
      </c>
      <c r="DM37" s="655"/>
      <c r="DN37" s="655"/>
      <c r="DO37" s="655"/>
      <c r="DP37" s="655"/>
      <c r="DQ37" s="655"/>
      <c r="DR37" s="655"/>
      <c r="DS37" s="655"/>
      <c r="DT37" s="655"/>
      <c r="DU37" s="655"/>
      <c r="DV37" s="656"/>
      <c r="DW37" s="628">
        <v>5.3</v>
      </c>
      <c r="DX37" s="653"/>
      <c r="DY37" s="653"/>
      <c r="DZ37" s="653"/>
      <c r="EA37" s="653"/>
      <c r="EB37" s="653"/>
      <c r="EC37" s="654"/>
    </row>
    <row r="38" spans="2:133" ht="11.25" customHeight="1" x14ac:dyDescent="0.15">
      <c r="B38" s="620" t="s">
        <v>322</v>
      </c>
      <c r="C38" s="621"/>
      <c r="D38" s="621"/>
      <c r="E38" s="621"/>
      <c r="F38" s="621"/>
      <c r="G38" s="621"/>
      <c r="H38" s="621"/>
      <c r="I38" s="621"/>
      <c r="J38" s="621"/>
      <c r="K38" s="621"/>
      <c r="L38" s="621"/>
      <c r="M38" s="621"/>
      <c r="N38" s="621"/>
      <c r="O38" s="621"/>
      <c r="P38" s="621"/>
      <c r="Q38" s="622"/>
      <c r="R38" s="623">
        <v>259734</v>
      </c>
      <c r="S38" s="624"/>
      <c r="T38" s="624"/>
      <c r="U38" s="624"/>
      <c r="V38" s="624"/>
      <c r="W38" s="624"/>
      <c r="X38" s="624"/>
      <c r="Y38" s="625"/>
      <c r="Z38" s="626">
        <v>10.4</v>
      </c>
      <c r="AA38" s="626"/>
      <c r="AB38" s="626"/>
      <c r="AC38" s="626"/>
      <c r="AD38" s="627" t="s">
        <v>122</v>
      </c>
      <c r="AE38" s="627"/>
      <c r="AF38" s="627"/>
      <c r="AG38" s="627"/>
      <c r="AH38" s="627"/>
      <c r="AI38" s="627"/>
      <c r="AJ38" s="627"/>
      <c r="AK38" s="627"/>
      <c r="AL38" s="628" t="s">
        <v>122</v>
      </c>
      <c r="AM38" s="629"/>
      <c r="AN38" s="629"/>
      <c r="AO38" s="630"/>
      <c r="AQ38" s="686" t="s">
        <v>323</v>
      </c>
      <c r="AR38" s="687"/>
      <c r="AS38" s="687"/>
      <c r="AT38" s="687"/>
      <c r="AU38" s="687"/>
      <c r="AV38" s="687"/>
      <c r="AW38" s="687"/>
      <c r="AX38" s="687"/>
      <c r="AY38" s="688"/>
      <c r="AZ38" s="623">
        <v>49771</v>
      </c>
      <c r="BA38" s="624"/>
      <c r="BB38" s="624"/>
      <c r="BC38" s="624"/>
      <c r="BD38" s="655"/>
      <c r="BE38" s="655"/>
      <c r="BF38" s="678"/>
      <c r="BG38" s="620" t="s">
        <v>324</v>
      </c>
      <c r="BH38" s="621"/>
      <c r="BI38" s="621"/>
      <c r="BJ38" s="621"/>
      <c r="BK38" s="621"/>
      <c r="BL38" s="621"/>
      <c r="BM38" s="621"/>
      <c r="BN38" s="621"/>
      <c r="BO38" s="621"/>
      <c r="BP38" s="621"/>
      <c r="BQ38" s="621"/>
      <c r="BR38" s="621"/>
      <c r="BS38" s="621"/>
      <c r="BT38" s="621"/>
      <c r="BU38" s="622"/>
      <c r="BV38" s="623">
        <v>185</v>
      </c>
      <c r="BW38" s="624"/>
      <c r="BX38" s="624"/>
      <c r="BY38" s="624"/>
      <c r="BZ38" s="624"/>
      <c r="CA38" s="624"/>
      <c r="CB38" s="633"/>
      <c r="CD38" s="620" t="s">
        <v>325</v>
      </c>
      <c r="CE38" s="621"/>
      <c r="CF38" s="621"/>
      <c r="CG38" s="621"/>
      <c r="CH38" s="621"/>
      <c r="CI38" s="621"/>
      <c r="CJ38" s="621"/>
      <c r="CK38" s="621"/>
      <c r="CL38" s="621"/>
      <c r="CM38" s="621"/>
      <c r="CN38" s="621"/>
      <c r="CO38" s="621"/>
      <c r="CP38" s="621"/>
      <c r="CQ38" s="622"/>
      <c r="CR38" s="623">
        <v>299727</v>
      </c>
      <c r="CS38" s="624"/>
      <c r="CT38" s="624"/>
      <c r="CU38" s="624"/>
      <c r="CV38" s="624"/>
      <c r="CW38" s="624"/>
      <c r="CX38" s="624"/>
      <c r="CY38" s="625"/>
      <c r="CZ38" s="628">
        <v>12.6</v>
      </c>
      <c r="DA38" s="653"/>
      <c r="DB38" s="653"/>
      <c r="DC38" s="657"/>
      <c r="DD38" s="632">
        <v>284954</v>
      </c>
      <c r="DE38" s="624"/>
      <c r="DF38" s="624"/>
      <c r="DG38" s="624"/>
      <c r="DH38" s="624"/>
      <c r="DI38" s="624"/>
      <c r="DJ38" s="624"/>
      <c r="DK38" s="625"/>
      <c r="DL38" s="632">
        <v>183187</v>
      </c>
      <c r="DM38" s="624"/>
      <c r="DN38" s="624"/>
      <c r="DO38" s="624"/>
      <c r="DP38" s="624"/>
      <c r="DQ38" s="624"/>
      <c r="DR38" s="624"/>
      <c r="DS38" s="624"/>
      <c r="DT38" s="624"/>
      <c r="DU38" s="624"/>
      <c r="DV38" s="625"/>
      <c r="DW38" s="628">
        <v>13.5</v>
      </c>
      <c r="DX38" s="653"/>
      <c r="DY38" s="653"/>
      <c r="DZ38" s="653"/>
      <c r="EA38" s="653"/>
      <c r="EB38" s="653"/>
      <c r="EC38" s="654"/>
    </row>
    <row r="39" spans="2:133" ht="11.25" customHeight="1" x14ac:dyDescent="0.15">
      <c r="B39" s="620" t="s">
        <v>326</v>
      </c>
      <c r="C39" s="621"/>
      <c r="D39" s="621"/>
      <c r="E39" s="621"/>
      <c r="F39" s="621"/>
      <c r="G39" s="621"/>
      <c r="H39" s="621"/>
      <c r="I39" s="621"/>
      <c r="J39" s="621"/>
      <c r="K39" s="621"/>
      <c r="L39" s="621"/>
      <c r="M39" s="621"/>
      <c r="N39" s="621"/>
      <c r="O39" s="621"/>
      <c r="P39" s="621"/>
      <c r="Q39" s="622"/>
      <c r="R39" s="623" t="s">
        <v>122</v>
      </c>
      <c r="S39" s="624"/>
      <c r="T39" s="624"/>
      <c r="U39" s="624"/>
      <c r="V39" s="624"/>
      <c r="W39" s="624"/>
      <c r="X39" s="624"/>
      <c r="Y39" s="625"/>
      <c r="Z39" s="626" t="s">
        <v>122</v>
      </c>
      <c r="AA39" s="626"/>
      <c r="AB39" s="626"/>
      <c r="AC39" s="626"/>
      <c r="AD39" s="627" t="s">
        <v>122</v>
      </c>
      <c r="AE39" s="627"/>
      <c r="AF39" s="627"/>
      <c r="AG39" s="627"/>
      <c r="AH39" s="627"/>
      <c r="AI39" s="627"/>
      <c r="AJ39" s="627"/>
      <c r="AK39" s="627"/>
      <c r="AL39" s="628" t="s">
        <v>122</v>
      </c>
      <c r="AM39" s="629"/>
      <c r="AN39" s="629"/>
      <c r="AO39" s="630"/>
      <c r="AQ39" s="686" t="s">
        <v>327</v>
      </c>
      <c r="AR39" s="687"/>
      <c r="AS39" s="687"/>
      <c r="AT39" s="687"/>
      <c r="AU39" s="687"/>
      <c r="AV39" s="687"/>
      <c r="AW39" s="687"/>
      <c r="AX39" s="687"/>
      <c r="AY39" s="688"/>
      <c r="AZ39" s="623" t="s">
        <v>122</v>
      </c>
      <c r="BA39" s="624"/>
      <c r="BB39" s="624"/>
      <c r="BC39" s="624"/>
      <c r="BD39" s="655"/>
      <c r="BE39" s="655"/>
      <c r="BF39" s="678"/>
      <c r="BG39" s="620" t="s">
        <v>328</v>
      </c>
      <c r="BH39" s="621"/>
      <c r="BI39" s="621"/>
      <c r="BJ39" s="621"/>
      <c r="BK39" s="621"/>
      <c r="BL39" s="621"/>
      <c r="BM39" s="621"/>
      <c r="BN39" s="621"/>
      <c r="BO39" s="621"/>
      <c r="BP39" s="621"/>
      <c r="BQ39" s="621"/>
      <c r="BR39" s="621"/>
      <c r="BS39" s="621"/>
      <c r="BT39" s="621"/>
      <c r="BU39" s="622"/>
      <c r="BV39" s="623">
        <v>264</v>
      </c>
      <c r="BW39" s="624"/>
      <c r="BX39" s="624"/>
      <c r="BY39" s="624"/>
      <c r="BZ39" s="624"/>
      <c r="CA39" s="624"/>
      <c r="CB39" s="633"/>
      <c r="CD39" s="620" t="s">
        <v>329</v>
      </c>
      <c r="CE39" s="621"/>
      <c r="CF39" s="621"/>
      <c r="CG39" s="621"/>
      <c r="CH39" s="621"/>
      <c r="CI39" s="621"/>
      <c r="CJ39" s="621"/>
      <c r="CK39" s="621"/>
      <c r="CL39" s="621"/>
      <c r="CM39" s="621"/>
      <c r="CN39" s="621"/>
      <c r="CO39" s="621"/>
      <c r="CP39" s="621"/>
      <c r="CQ39" s="622"/>
      <c r="CR39" s="623">
        <v>241915</v>
      </c>
      <c r="CS39" s="655"/>
      <c r="CT39" s="655"/>
      <c r="CU39" s="655"/>
      <c r="CV39" s="655"/>
      <c r="CW39" s="655"/>
      <c r="CX39" s="655"/>
      <c r="CY39" s="656"/>
      <c r="CZ39" s="628">
        <v>10.1</v>
      </c>
      <c r="DA39" s="653"/>
      <c r="DB39" s="653"/>
      <c r="DC39" s="657"/>
      <c r="DD39" s="632">
        <v>199997</v>
      </c>
      <c r="DE39" s="655"/>
      <c r="DF39" s="655"/>
      <c r="DG39" s="655"/>
      <c r="DH39" s="655"/>
      <c r="DI39" s="655"/>
      <c r="DJ39" s="655"/>
      <c r="DK39" s="656"/>
      <c r="DL39" s="632" t="s">
        <v>122</v>
      </c>
      <c r="DM39" s="655"/>
      <c r="DN39" s="655"/>
      <c r="DO39" s="655"/>
      <c r="DP39" s="655"/>
      <c r="DQ39" s="655"/>
      <c r="DR39" s="655"/>
      <c r="DS39" s="655"/>
      <c r="DT39" s="655"/>
      <c r="DU39" s="655"/>
      <c r="DV39" s="656"/>
      <c r="DW39" s="628" t="s">
        <v>122</v>
      </c>
      <c r="DX39" s="653"/>
      <c r="DY39" s="653"/>
      <c r="DZ39" s="653"/>
      <c r="EA39" s="653"/>
      <c r="EB39" s="653"/>
      <c r="EC39" s="654"/>
    </row>
    <row r="40" spans="2:133" ht="11.25" customHeight="1" x14ac:dyDescent="0.15">
      <c r="B40" s="620" t="s">
        <v>330</v>
      </c>
      <c r="C40" s="621"/>
      <c r="D40" s="621"/>
      <c r="E40" s="621"/>
      <c r="F40" s="621"/>
      <c r="G40" s="621"/>
      <c r="H40" s="621"/>
      <c r="I40" s="621"/>
      <c r="J40" s="621"/>
      <c r="K40" s="621"/>
      <c r="L40" s="621"/>
      <c r="M40" s="621"/>
      <c r="N40" s="621"/>
      <c r="O40" s="621"/>
      <c r="P40" s="621"/>
      <c r="Q40" s="622"/>
      <c r="R40" s="623">
        <v>4834</v>
      </c>
      <c r="S40" s="624"/>
      <c r="T40" s="624"/>
      <c r="U40" s="624"/>
      <c r="V40" s="624"/>
      <c r="W40" s="624"/>
      <c r="X40" s="624"/>
      <c r="Y40" s="625"/>
      <c r="Z40" s="626">
        <v>0.2</v>
      </c>
      <c r="AA40" s="626"/>
      <c r="AB40" s="626"/>
      <c r="AC40" s="626"/>
      <c r="AD40" s="627" t="s">
        <v>122</v>
      </c>
      <c r="AE40" s="627"/>
      <c r="AF40" s="627"/>
      <c r="AG40" s="627"/>
      <c r="AH40" s="627"/>
      <c r="AI40" s="627"/>
      <c r="AJ40" s="627"/>
      <c r="AK40" s="627"/>
      <c r="AL40" s="628" t="s">
        <v>122</v>
      </c>
      <c r="AM40" s="629"/>
      <c r="AN40" s="629"/>
      <c r="AO40" s="630"/>
      <c r="AQ40" s="686" t="s">
        <v>331</v>
      </c>
      <c r="AR40" s="687"/>
      <c r="AS40" s="687"/>
      <c r="AT40" s="687"/>
      <c r="AU40" s="687"/>
      <c r="AV40" s="687"/>
      <c r="AW40" s="687"/>
      <c r="AX40" s="687"/>
      <c r="AY40" s="688"/>
      <c r="AZ40" s="623" t="s">
        <v>122</v>
      </c>
      <c r="BA40" s="624"/>
      <c r="BB40" s="624"/>
      <c r="BC40" s="624"/>
      <c r="BD40" s="655"/>
      <c r="BE40" s="655"/>
      <c r="BF40" s="678"/>
      <c r="BG40" s="671" t="s">
        <v>332</v>
      </c>
      <c r="BH40" s="672"/>
      <c r="BI40" s="672"/>
      <c r="BJ40" s="672"/>
      <c r="BK40" s="672"/>
      <c r="BL40" s="223"/>
      <c r="BM40" s="621" t="s">
        <v>333</v>
      </c>
      <c r="BN40" s="621"/>
      <c r="BO40" s="621"/>
      <c r="BP40" s="621"/>
      <c r="BQ40" s="621"/>
      <c r="BR40" s="621"/>
      <c r="BS40" s="621"/>
      <c r="BT40" s="621"/>
      <c r="BU40" s="622"/>
      <c r="BV40" s="623">
        <v>95</v>
      </c>
      <c r="BW40" s="624"/>
      <c r="BX40" s="624"/>
      <c r="BY40" s="624"/>
      <c r="BZ40" s="624"/>
      <c r="CA40" s="624"/>
      <c r="CB40" s="633"/>
      <c r="CD40" s="620" t="s">
        <v>334</v>
      </c>
      <c r="CE40" s="621"/>
      <c r="CF40" s="621"/>
      <c r="CG40" s="621"/>
      <c r="CH40" s="621"/>
      <c r="CI40" s="621"/>
      <c r="CJ40" s="621"/>
      <c r="CK40" s="621"/>
      <c r="CL40" s="621"/>
      <c r="CM40" s="621"/>
      <c r="CN40" s="621"/>
      <c r="CO40" s="621"/>
      <c r="CP40" s="621"/>
      <c r="CQ40" s="622"/>
      <c r="CR40" s="623">
        <v>4205</v>
      </c>
      <c r="CS40" s="624"/>
      <c r="CT40" s="624"/>
      <c r="CU40" s="624"/>
      <c r="CV40" s="624"/>
      <c r="CW40" s="624"/>
      <c r="CX40" s="624"/>
      <c r="CY40" s="625"/>
      <c r="CZ40" s="628">
        <v>0.2</v>
      </c>
      <c r="DA40" s="653"/>
      <c r="DB40" s="653"/>
      <c r="DC40" s="657"/>
      <c r="DD40" s="632">
        <v>6</v>
      </c>
      <c r="DE40" s="624"/>
      <c r="DF40" s="624"/>
      <c r="DG40" s="624"/>
      <c r="DH40" s="624"/>
      <c r="DI40" s="624"/>
      <c r="DJ40" s="624"/>
      <c r="DK40" s="625"/>
      <c r="DL40" s="632" t="s">
        <v>122</v>
      </c>
      <c r="DM40" s="624"/>
      <c r="DN40" s="624"/>
      <c r="DO40" s="624"/>
      <c r="DP40" s="624"/>
      <c r="DQ40" s="624"/>
      <c r="DR40" s="624"/>
      <c r="DS40" s="624"/>
      <c r="DT40" s="624"/>
      <c r="DU40" s="624"/>
      <c r="DV40" s="625"/>
      <c r="DW40" s="628" t="s">
        <v>122</v>
      </c>
      <c r="DX40" s="653"/>
      <c r="DY40" s="653"/>
      <c r="DZ40" s="653"/>
      <c r="EA40" s="653"/>
      <c r="EB40" s="653"/>
      <c r="EC40" s="654"/>
    </row>
    <row r="41" spans="2:133" ht="11.25" customHeight="1" x14ac:dyDescent="0.15">
      <c r="B41" s="644" t="s">
        <v>335</v>
      </c>
      <c r="C41" s="645"/>
      <c r="D41" s="645"/>
      <c r="E41" s="645"/>
      <c r="F41" s="645"/>
      <c r="G41" s="645"/>
      <c r="H41" s="645"/>
      <c r="I41" s="645"/>
      <c r="J41" s="645"/>
      <c r="K41" s="645"/>
      <c r="L41" s="645"/>
      <c r="M41" s="645"/>
      <c r="N41" s="645"/>
      <c r="O41" s="645"/>
      <c r="P41" s="645"/>
      <c r="Q41" s="646"/>
      <c r="R41" s="695">
        <v>2490670</v>
      </c>
      <c r="S41" s="696"/>
      <c r="T41" s="696"/>
      <c r="U41" s="696"/>
      <c r="V41" s="696"/>
      <c r="W41" s="696"/>
      <c r="X41" s="696"/>
      <c r="Y41" s="700"/>
      <c r="Z41" s="701">
        <v>100</v>
      </c>
      <c r="AA41" s="701"/>
      <c r="AB41" s="701"/>
      <c r="AC41" s="701"/>
      <c r="AD41" s="702">
        <v>1356601</v>
      </c>
      <c r="AE41" s="702"/>
      <c r="AF41" s="702"/>
      <c r="AG41" s="702"/>
      <c r="AH41" s="702"/>
      <c r="AI41" s="702"/>
      <c r="AJ41" s="702"/>
      <c r="AK41" s="702"/>
      <c r="AL41" s="703">
        <v>100</v>
      </c>
      <c r="AM41" s="683"/>
      <c r="AN41" s="683"/>
      <c r="AO41" s="704"/>
      <c r="AQ41" s="686" t="s">
        <v>336</v>
      </c>
      <c r="AR41" s="687"/>
      <c r="AS41" s="687"/>
      <c r="AT41" s="687"/>
      <c r="AU41" s="687"/>
      <c r="AV41" s="687"/>
      <c r="AW41" s="687"/>
      <c r="AX41" s="687"/>
      <c r="AY41" s="688"/>
      <c r="AZ41" s="623">
        <v>22429</v>
      </c>
      <c r="BA41" s="624"/>
      <c r="BB41" s="624"/>
      <c r="BC41" s="624"/>
      <c r="BD41" s="655"/>
      <c r="BE41" s="655"/>
      <c r="BF41" s="678"/>
      <c r="BG41" s="671"/>
      <c r="BH41" s="672"/>
      <c r="BI41" s="672"/>
      <c r="BJ41" s="672"/>
      <c r="BK41" s="672"/>
      <c r="BL41" s="223"/>
      <c r="BM41" s="621" t="s">
        <v>337</v>
      </c>
      <c r="BN41" s="621"/>
      <c r="BO41" s="621"/>
      <c r="BP41" s="621"/>
      <c r="BQ41" s="621"/>
      <c r="BR41" s="621"/>
      <c r="BS41" s="621"/>
      <c r="BT41" s="621"/>
      <c r="BU41" s="622"/>
      <c r="BV41" s="623" t="s">
        <v>122</v>
      </c>
      <c r="BW41" s="624"/>
      <c r="BX41" s="624"/>
      <c r="BY41" s="624"/>
      <c r="BZ41" s="624"/>
      <c r="CA41" s="624"/>
      <c r="CB41" s="633"/>
      <c r="CD41" s="620" t="s">
        <v>338</v>
      </c>
      <c r="CE41" s="621"/>
      <c r="CF41" s="621"/>
      <c r="CG41" s="621"/>
      <c r="CH41" s="621"/>
      <c r="CI41" s="621"/>
      <c r="CJ41" s="621"/>
      <c r="CK41" s="621"/>
      <c r="CL41" s="621"/>
      <c r="CM41" s="621"/>
      <c r="CN41" s="621"/>
      <c r="CO41" s="621"/>
      <c r="CP41" s="621"/>
      <c r="CQ41" s="622"/>
      <c r="CR41" s="623" t="s">
        <v>122</v>
      </c>
      <c r="CS41" s="655"/>
      <c r="CT41" s="655"/>
      <c r="CU41" s="655"/>
      <c r="CV41" s="655"/>
      <c r="CW41" s="655"/>
      <c r="CX41" s="655"/>
      <c r="CY41" s="656"/>
      <c r="CZ41" s="628" t="s">
        <v>122</v>
      </c>
      <c r="DA41" s="653"/>
      <c r="DB41" s="653"/>
      <c r="DC41" s="657"/>
      <c r="DD41" s="632" t="s">
        <v>122</v>
      </c>
      <c r="DE41" s="655"/>
      <c r="DF41" s="655"/>
      <c r="DG41" s="655"/>
      <c r="DH41" s="655"/>
      <c r="DI41" s="655"/>
      <c r="DJ41" s="655"/>
      <c r="DK41" s="656"/>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15">
      <c r="AQ42" s="692" t="s">
        <v>339</v>
      </c>
      <c r="AR42" s="693"/>
      <c r="AS42" s="693"/>
      <c r="AT42" s="693"/>
      <c r="AU42" s="693"/>
      <c r="AV42" s="693"/>
      <c r="AW42" s="693"/>
      <c r="AX42" s="693"/>
      <c r="AY42" s="694"/>
      <c r="AZ42" s="695">
        <v>96810</v>
      </c>
      <c r="BA42" s="696"/>
      <c r="BB42" s="696"/>
      <c r="BC42" s="696"/>
      <c r="BD42" s="682"/>
      <c r="BE42" s="682"/>
      <c r="BF42" s="684"/>
      <c r="BG42" s="673"/>
      <c r="BH42" s="674"/>
      <c r="BI42" s="674"/>
      <c r="BJ42" s="674"/>
      <c r="BK42" s="674"/>
      <c r="BL42" s="224"/>
      <c r="BM42" s="645" t="s">
        <v>340</v>
      </c>
      <c r="BN42" s="645"/>
      <c r="BO42" s="645"/>
      <c r="BP42" s="645"/>
      <c r="BQ42" s="645"/>
      <c r="BR42" s="645"/>
      <c r="BS42" s="645"/>
      <c r="BT42" s="645"/>
      <c r="BU42" s="646"/>
      <c r="BV42" s="695">
        <v>432</v>
      </c>
      <c r="BW42" s="696"/>
      <c r="BX42" s="696"/>
      <c r="BY42" s="696"/>
      <c r="BZ42" s="696"/>
      <c r="CA42" s="696"/>
      <c r="CB42" s="705"/>
      <c r="CD42" s="620" t="s">
        <v>341</v>
      </c>
      <c r="CE42" s="621"/>
      <c r="CF42" s="621"/>
      <c r="CG42" s="621"/>
      <c r="CH42" s="621"/>
      <c r="CI42" s="621"/>
      <c r="CJ42" s="621"/>
      <c r="CK42" s="621"/>
      <c r="CL42" s="621"/>
      <c r="CM42" s="621"/>
      <c r="CN42" s="621"/>
      <c r="CO42" s="621"/>
      <c r="CP42" s="621"/>
      <c r="CQ42" s="622"/>
      <c r="CR42" s="623">
        <v>439677</v>
      </c>
      <c r="CS42" s="655"/>
      <c r="CT42" s="655"/>
      <c r="CU42" s="655"/>
      <c r="CV42" s="655"/>
      <c r="CW42" s="655"/>
      <c r="CX42" s="655"/>
      <c r="CY42" s="656"/>
      <c r="CZ42" s="628">
        <v>18.399999999999999</v>
      </c>
      <c r="DA42" s="653"/>
      <c r="DB42" s="653"/>
      <c r="DC42" s="657"/>
      <c r="DD42" s="632">
        <v>92657</v>
      </c>
      <c r="DE42" s="655"/>
      <c r="DF42" s="655"/>
      <c r="DG42" s="655"/>
      <c r="DH42" s="655"/>
      <c r="DI42" s="655"/>
      <c r="DJ42" s="655"/>
      <c r="DK42" s="656"/>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15">
      <c r="B43" s="214" t="s">
        <v>342</v>
      </c>
      <c r="CD43" s="620" t="s">
        <v>343</v>
      </c>
      <c r="CE43" s="621"/>
      <c r="CF43" s="621"/>
      <c r="CG43" s="621"/>
      <c r="CH43" s="621"/>
      <c r="CI43" s="621"/>
      <c r="CJ43" s="621"/>
      <c r="CK43" s="621"/>
      <c r="CL43" s="621"/>
      <c r="CM43" s="621"/>
      <c r="CN43" s="621"/>
      <c r="CO43" s="621"/>
      <c r="CP43" s="621"/>
      <c r="CQ43" s="622"/>
      <c r="CR43" s="623">
        <v>10924</v>
      </c>
      <c r="CS43" s="655"/>
      <c r="CT43" s="655"/>
      <c r="CU43" s="655"/>
      <c r="CV43" s="655"/>
      <c r="CW43" s="655"/>
      <c r="CX43" s="655"/>
      <c r="CY43" s="656"/>
      <c r="CZ43" s="628">
        <v>0.5</v>
      </c>
      <c r="DA43" s="653"/>
      <c r="DB43" s="653"/>
      <c r="DC43" s="657"/>
      <c r="DD43" s="632">
        <v>10924</v>
      </c>
      <c r="DE43" s="655"/>
      <c r="DF43" s="655"/>
      <c r="DG43" s="655"/>
      <c r="DH43" s="655"/>
      <c r="DI43" s="655"/>
      <c r="DJ43" s="655"/>
      <c r="DK43" s="656"/>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15">
      <c r="B44" s="709" t="s">
        <v>344</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59" t="s">
        <v>292</v>
      </c>
      <c r="CE44" s="660"/>
      <c r="CF44" s="620" t="s">
        <v>345</v>
      </c>
      <c r="CG44" s="621"/>
      <c r="CH44" s="621"/>
      <c r="CI44" s="621"/>
      <c r="CJ44" s="621"/>
      <c r="CK44" s="621"/>
      <c r="CL44" s="621"/>
      <c r="CM44" s="621"/>
      <c r="CN44" s="621"/>
      <c r="CO44" s="621"/>
      <c r="CP44" s="621"/>
      <c r="CQ44" s="622"/>
      <c r="CR44" s="623">
        <v>374968</v>
      </c>
      <c r="CS44" s="624"/>
      <c r="CT44" s="624"/>
      <c r="CU44" s="624"/>
      <c r="CV44" s="624"/>
      <c r="CW44" s="624"/>
      <c r="CX44" s="624"/>
      <c r="CY44" s="625"/>
      <c r="CZ44" s="628">
        <v>15.7</v>
      </c>
      <c r="DA44" s="629"/>
      <c r="DB44" s="629"/>
      <c r="DC44" s="635"/>
      <c r="DD44" s="632">
        <v>88808</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15">
      <c r="B45" s="709" t="s">
        <v>346</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1"/>
      <c r="CE45" s="662"/>
      <c r="CF45" s="620" t="s">
        <v>347</v>
      </c>
      <c r="CG45" s="621"/>
      <c r="CH45" s="621"/>
      <c r="CI45" s="621"/>
      <c r="CJ45" s="621"/>
      <c r="CK45" s="621"/>
      <c r="CL45" s="621"/>
      <c r="CM45" s="621"/>
      <c r="CN45" s="621"/>
      <c r="CO45" s="621"/>
      <c r="CP45" s="621"/>
      <c r="CQ45" s="622"/>
      <c r="CR45" s="623">
        <v>54577</v>
      </c>
      <c r="CS45" s="655"/>
      <c r="CT45" s="655"/>
      <c r="CU45" s="655"/>
      <c r="CV45" s="655"/>
      <c r="CW45" s="655"/>
      <c r="CX45" s="655"/>
      <c r="CY45" s="656"/>
      <c r="CZ45" s="628">
        <v>2.2999999999999998</v>
      </c>
      <c r="DA45" s="653"/>
      <c r="DB45" s="653"/>
      <c r="DC45" s="657"/>
      <c r="DD45" s="632">
        <v>2805</v>
      </c>
      <c r="DE45" s="655"/>
      <c r="DF45" s="655"/>
      <c r="DG45" s="655"/>
      <c r="DH45" s="655"/>
      <c r="DI45" s="655"/>
      <c r="DJ45" s="655"/>
      <c r="DK45" s="656"/>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15">
      <c r="B46" s="225"/>
      <c r="CD46" s="661"/>
      <c r="CE46" s="662"/>
      <c r="CF46" s="620" t="s">
        <v>348</v>
      </c>
      <c r="CG46" s="621"/>
      <c r="CH46" s="621"/>
      <c r="CI46" s="621"/>
      <c r="CJ46" s="621"/>
      <c r="CK46" s="621"/>
      <c r="CL46" s="621"/>
      <c r="CM46" s="621"/>
      <c r="CN46" s="621"/>
      <c r="CO46" s="621"/>
      <c r="CP46" s="621"/>
      <c r="CQ46" s="622"/>
      <c r="CR46" s="623">
        <v>285840</v>
      </c>
      <c r="CS46" s="624"/>
      <c r="CT46" s="624"/>
      <c r="CU46" s="624"/>
      <c r="CV46" s="624"/>
      <c r="CW46" s="624"/>
      <c r="CX46" s="624"/>
      <c r="CY46" s="625"/>
      <c r="CZ46" s="628">
        <v>12</v>
      </c>
      <c r="DA46" s="629"/>
      <c r="DB46" s="629"/>
      <c r="DC46" s="635"/>
      <c r="DD46" s="632">
        <v>84552</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15">
      <c r="B47" s="225"/>
      <c r="CD47" s="661"/>
      <c r="CE47" s="662"/>
      <c r="CF47" s="620" t="s">
        <v>349</v>
      </c>
      <c r="CG47" s="621"/>
      <c r="CH47" s="621"/>
      <c r="CI47" s="621"/>
      <c r="CJ47" s="621"/>
      <c r="CK47" s="621"/>
      <c r="CL47" s="621"/>
      <c r="CM47" s="621"/>
      <c r="CN47" s="621"/>
      <c r="CO47" s="621"/>
      <c r="CP47" s="621"/>
      <c r="CQ47" s="622"/>
      <c r="CR47" s="623">
        <v>64709</v>
      </c>
      <c r="CS47" s="655"/>
      <c r="CT47" s="655"/>
      <c r="CU47" s="655"/>
      <c r="CV47" s="655"/>
      <c r="CW47" s="655"/>
      <c r="CX47" s="655"/>
      <c r="CY47" s="656"/>
      <c r="CZ47" s="628">
        <v>2.7</v>
      </c>
      <c r="DA47" s="653"/>
      <c r="DB47" s="653"/>
      <c r="DC47" s="657"/>
      <c r="DD47" s="632">
        <v>3849</v>
      </c>
      <c r="DE47" s="655"/>
      <c r="DF47" s="655"/>
      <c r="DG47" s="655"/>
      <c r="DH47" s="655"/>
      <c r="DI47" s="655"/>
      <c r="DJ47" s="655"/>
      <c r="DK47" s="656"/>
      <c r="DL47" s="706"/>
      <c r="DM47" s="707"/>
      <c r="DN47" s="707"/>
      <c r="DO47" s="707"/>
      <c r="DP47" s="707"/>
      <c r="DQ47" s="707"/>
      <c r="DR47" s="707"/>
      <c r="DS47" s="707"/>
      <c r="DT47" s="707"/>
      <c r="DU47" s="707"/>
      <c r="DV47" s="708"/>
      <c r="DW47" s="697"/>
      <c r="DX47" s="698"/>
      <c r="DY47" s="698"/>
      <c r="DZ47" s="698"/>
      <c r="EA47" s="698"/>
      <c r="EB47" s="698"/>
      <c r="EC47" s="699"/>
    </row>
    <row r="48" spans="2:133" x14ac:dyDescent="0.15">
      <c r="B48" s="225"/>
      <c r="CD48" s="663"/>
      <c r="CE48" s="664"/>
      <c r="CF48" s="620" t="s">
        <v>350</v>
      </c>
      <c r="CG48" s="621"/>
      <c r="CH48" s="621"/>
      <c r="CI48" s="621"/>
      <c r="CJ48" s="621"/>
      <c r="CK48" s="621"/>
      <c r="CL48" s="621"/>
      <c r="CM48" s="621"/>
      <c r="CN48" s="621"/>
      <c r="CO48" s="621"/>
      <c r="CP48" s="621"/>
      <c r="CQ48" s="622"/>
      <c r="CR48" s="623" t="s">
        <v>122</v>
      </c>
      <c r="CS48" s="624"/>
      <c r="CT48" s="624"/>
      <c r="CU48" s="624"/>
      <c r="CV48" s="624"/>
      <c r="CW48" s="624"/>
      <c r="CX48" s="624"/>
      <c r="CY48" s="625"/>
      <c r="CZ48" s="628" t="s">
        <v>122</v>
      </c>
      <c r="DA48" s="629"/>
      <c r="DB48" s="629"/>
      <c r="DC48" s="635"/>
      <c r="DD48" s="632" t="s">
        <v>122</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15">
      <c r="B49" s="225"/>
      <c r="CD49" s="644" t="s">
        <v>351</v>
      </c>
      <c r="CE49" s="645"/>
      <c r="CF49" s="645"/>
      <c r="CG49" s="645"/>
      <c r="CH49" s="645"/>
      <c r="CI49" s="645"/>
      <c r="CJ49" s="645"/>
      <c r="CK49" s="645"/>
      <c r="CL49" s="645"/>
      <c r="CM49" s="645"/>
      <c r="CN49" s="645"/>
      <c r="CO49" s="645"/>
      <c r="CP49" s="645"/>
      <c r="CQ49" s="646"/>
      <c r="CR49" s="695">
        <v>2384186</v>
      </c>
      <c r="CS49" s="682"/>
      <c r="CT49" s="682"/>
      <c r="CU49" s="682"/>
      <c r="CV49" s="682"/>
      <c r="CW49" s="682"/>
      <c r="CX49" s="682"/>
      <c r="CY49" s="711"/>
      <c r="CZ49" s="703">
        <v>100</v>
      </c>
      <c r="DA49" s="712"/>
      <c r="DB49" s="712"/>
      <c r="DC49" s="713"/>
      <c r="DD49" s="714">
        <v>1723812</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3q+2+Z8EJDNtXyL7HuiJ72165xkexK0YXILLHWt4R4fUizFajrLMULUjFn343ZjWdw+kah4v9+KXmkuSoLK/Zw==" saltValue="O6RHBGAj3ZS4IPNUyMCKOw=="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57" zoomScaleNormal="57" zoomScaleSheetLayoutView="70" workbookViewId="0">
      <selection activeCell="BQ103" sqref="BQ103:DZ103"/>
    </sheetView>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21" t="s">
        <v>352</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353</v>
      </c>
      <c r="DK2" s="723"/>
      <c r="DL2" s="723"/>
      <c r="DM2" s="723"/>
      <c r="DN2" s="723"/>
      <c r="DO2" s="724"/>
      <c r="DP2" s="228"/>
      <c r="DQ2" s="722" t="s">
        <v>354</v>
      </c>
      <c r="DR2" s="723"/>
      <c r="DS2" s="723"/>
      <c r="DT2" s="723"/>
      <c r="DU2" s="723"/>
      <c r="DV2" s="723"/>
      <c r="DW2" s="723"/>
      <c r="DX2" s="723"/>
      <c r="DY2" s="723"/>
      <c r="DZ2" s="724"/>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25" t="s">
        <v>355</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356</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15">
      <c r="A5" s="727" t="s">
        <v>357</v>
      </c>
      <c r="B5" s="728"/>
      <c r="C5" s="728"/>
      <c r="D5" s="728"/>
      <c r="E5" s="728"/>
      <c r="F5" s="728"/>
      <c r="G5" s="728"/>
      <c r="H5" s="728"/>
      <c r="I5" s="728"/>
      <c r="J5" s="728"/>
      <c r="K5" s="728"/>
      <c r="L5" s="728"/>
      <c r="M5" s="728"/>
      <c r="N5" s="728"/>
      <c r="O5" s="728"/>
      <c r="P5" s="729"/>
      <c r="Q5" s="733" t="s">
        <v>358</v>
      </c>
      <c r="R5" s="734"/>
      <c r="S5" s="734"/>
      <c r="T5" s="734"/>
      <c r="U5" s="735"/>
      <c r="V5" s="733" t="s">
        <v>359</v>
      </c>
      <c r="W5" s="734"/>
      <c r="X5" s="734"/>
      <c r="Y5" s="734"/>
      <c r="Z5" s="735"/>
      <c r="AA5" s="733" t="s">
        <v>360</v>
      </c>
      <c r="AB5" s="734"/>
      <c r="AC5" s="734"/>
      <c r="AD5" s="734"/>
      <c r="AE5" s="734"/>
      <c r="AF5" s="739" t="s">
        <v>361</v>
      </c>
      <c r="AG5" s="734"/>
      <c r="AH5" s="734"/>
      <c r="AI5" s="734"/>
      <c r="AJ5" s="740"/>
      <c r="AK5" s="734" t="s">
        <v>362</v>
      </c>
      <c r="AL5" s="734"/>
      <c r="AM5" s="734"/>
      <c r="AN5" s="734"/>
      <c r="AO5" s="735"/>
      <c r="AP5" s="733" t="s">
        <v>363</v>
      </c>
      <c r="AQ5" s="734"/>
      <c r="AR5" s="734"/>
      <c r="AS5" s="734"/>
      <c r="AT5" s="735"/>
      <c r="AU5" s="733" t="s">
        <v>364</v>
      </c>
      <c r="AV5" s="734"/>
      <c r="AW5" s="734"/>
      <c r="AX5" s="734"/>
      <c r="AY5" s="740"/>
      <c r="AZ5" s="232"/>
      <c r="BA5" s="232"/>
      <c r="BB5" s="232"/>
      <c r="BC5" s="232"/>
      <c r="BD5" s="232"/>
      <c r="BE5" s="233"/>
      <c r="BF5" s="233"/>
      <c r="BG5" s="233"/>
      <c r="BH5" s="233"/>
      <c r="BI5" s="233"/>
      <c r="BJ5" s="233"/>
      <c r="BK5" s="233"/>
      <c r="BL5" s="233"/>
      <c r="BM5" s="233"/>
      <c r="BN5" s="233"/>
      <c r="BO5" s="233"/>
      <c r="BP5" s="233"/>
      <c r="BQ5" s="727" t="s">
        <v>365</v>
      </c>
      <c r="BR5" s="728"/>
      <c r="BS5" s="728"/>
      <c r="BT5" s="728"/>
      <c r="BU5" s="728"/>
      <c r="BV5" s="728"/>
      <c r="BW5" s="728"/>
      <c r="BX5" s="728"/>
      <c r="BY5" s="728"/>
      <c r="BZ5" s="728"/>
      <c r="CA5" s="728"/>
      <c r="CB5" s="728"/>
      <c r="CC5" s="728"/>
      <c r="CD5" s="728"/>
      <c r="CE5" s="728"/>
      <c r="CF5" s="728"/>
      <c r="CG5" s="729"/>
      <c r="CH5" s="733" t="s">
        <v>366</v>
      </c>
      <c r="CI5" s="734"/>
      <c r="CJ5" s="734"/>
      <c r="CK5" s="734"/>
      <c r="CL5" s="735"/>
      <c r="CM5" s="733" t="s">
        <v>367</v>
      </c>
      <c r="CN5" s="734"/>
      <c r="CO5" s="734"/>
      <c r="CP5" s="734"/>
      <c r="CQ5" s="735"/>
      <c r="CR5" s="733" t="s">
        <v>368</v>
      </c>
      <c r="CS5" s="734"/>
      <c r="CT5" s="734"/>
      <c r="CU5" s="734"/>
      <c r="CV5" s="735"/>
      <c r="CW5" s="733" t="s">
        <v>369</v>
      </c>
      <c r="CX5" s="734"/>
      <c r="CY5" s="734"/>
      <c r="CZ5" s="734"/>
      <c r="DA5" s="735"/>
      <c r="DB5" s="733" t="s">
        <v>370</v>
      </c>
      <c r="DC5" s="734"/>
      <c r="DD5" s="734"/>
      <c r="DE5" s="734"/>
      <c r="DF5" s="735"/>
      <c r="DG5" s="763" t="s">
        <v>371</v>
      </c>
      <c r="DH5" s="764"/>
      <c r="DI5" s="764"/>
      <c r="DJ5" s="764"/>
      <c r="DK5" s="765"/>
      <c r="DL5" s="763" t="s">
        <v>372</v>
      </c>
      <c r="DM5" s="764"/>
      <c r="DN5" s="764"/>
      <c r="DO5" s="764"/>
      <c r="DP5" s="765"/>
      <c r="DQ5" s="733" t="s">
        <v>373</v>
      </c>
      <c r="DR5" s="734"/>
      <c r="DS5" s="734"/>
      <c r="DT5" s="734"/>
      <c r="DU5" s="735"/>
      <c r="DV5" s="733" t="s">
        <v>364</v>
      </c>
      <c r="DW5" s="734"/>
      <c r="DX5" s="734"/>
      <c r="DY5" s="734"/>
      <c r="DZ5" s="740"/>
      <c r="EA5" s="234"/>
    </row>
    <row r="6" spans="1:131" s="235" customFormat="1" ht="26.25" customHeight="1" thickBot="1" x14ac:dyDescent="0.2">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15">
      <c r="A7" s="236">
        <v>1</v>
      </c>
      <c r="B7" s="749" t="s">
        <v>374</v>
      </c>
      <c r="C7" s="750"/>
      <c r="D7" s="750"/>
      <c r="E7" s="750"/>
      <c r="F7" s="750"/>
      <c r="G7" s="750"/>
      <c r="H7" s="750"/>
      <c r="I7" s="750"/>
      <c r="J7" s="750"/>
      <c r="K7" s="750"/>
      <c r="L7" s="750"/>
      <c r="M7" s="750"/>
      <c r="N7" s="750"/>
      <c r="O7" s="750"/>
      <c r="P7" s="751"/>
      <c r="Q7" s="752">
        <v>2491</v>
      </c>
      <c r="R7" s="753"/>
      <c r="S7" s="753"/>
      <c r="T7" s="753"/>
      <c r="U7" s="753"/>
      <c r="V7" s="753">
        <v>2384</v>
      </c>
      <c r="W7" s="753"/>
      <c r="X7" s="753"/>
      <c r="Y7" s="753"/>
      <c r="Z7" s="753"/>
      <c r="AA7" s="753">
        <v>106</v>
      </c>
      <c r="AB7" s="753"/>
      <c r="AC7" s="753"/>
      <c r="AD7" s="753"/>
      <c r="AE7" s="754"/>
      <c r="AF7" s="755">
        <v>94</v>
      </c>
      <c r="AG7" s="756"/>
      <c r="AH7" s="756"/>
      <c r="AI7" s="756"/>
      <c r="AJ7" s="757"/>
      <c r="AK7" s="758" t="s">
        <v>551</v>
      </c>
      <c r="AL7" s="759"/>
      <c r="AM7" s="759"/>
      <c r="AN7" s="759"/>
      <c r="AO7" s="759"/>
      <c r="AP7" s="759">
        <v>2210</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t="s">
        <v>560</v>
      </c>
      <c r="BT7" s="747"/>
      <c r="BU7" s="747"/>
      <c r="BV7" s="747"/>
      <c r="BW7" s="747"/>
      <c r="BX7" s="747"/>
      <c r="BY7" s="747"/>
      <c r="BZ7" s="747"/>
      <c r="CA7" s="747"/>
      <c r="CB7" s="747"/>
      <c r="CC7" s="747"/>
      <c r="CD7" s="747"/>
      <c r="CE7" s="747"/>
      <c r="CF7" s="747"/>
      <c r="CG7" s="762"/>
      <c r="CH7" s="743">
        <v>0</v>
      </c>
      <c r="CI7" s="744"/>
      <c r="CJ7" s="744"/>
      <c r="CK7" s="744"/>
      <c r="CL7" s="745"/>
      <c r="CM7" s="743">
        <v>33</v>
      </c>
      <c r="CN7" s="744"/>
      <c r="CO7" s="744"/>
      <c r="CP7" s="744"/>
      <c r="CQ7" s="745"/>
      <c r="CR7" s="743">
        <v>10</v>
      </c>
      <c r="CS7" s="744"/>
      <c r="CT7" s="744"/>
      <c r="CU7" s="744"/>
      <c r="CV7" s="745"/>
      <c r="CW7" s="743">
        <v>20</v>
      </c>
      <c r="CX7" s="744"/>
      <c r="CY7" s="744"/>
      <c r="CZ7" s="744"/>
      <c r="DA7" s="745"/>
      <c r="DB7" s="743" t="s">
        <v>485</v>
      </c>
      <c r="DC7" s="744"/>
      <c r="DD7" s="744"/>
      <c r="DE7" s="744"/>
      <c r="DF7" s="745"/>
      <c r="DG7" s="743" t="s">
        <v>485</v>
      </c>
      <c r="DH7" s="744"/>
      <c r="DI7" s="744"/>
      <c r="DJ7" s="744"/>
      <c r="DK7" s="745"/>
      <c r="DL7" s="743" t="s">
        <v>485</v>
      </c>
      <c r="DM7" s="744"/>
      <c r="DN7" s="744"/>
      <c r="DO7" s="744"/>
      <c r="DP7" s="745"/>
      <c r="DQ7" s="743" t="s">
        <v>485</v>
      </c>
      <c r="DR7" s="744"/>
      <c r="DS7" s="744"/>
      <c r="DT7" s="744"/>
      <c r="DU7" s="745"/>
      <c r="DV7" s="746"/>
      <c r="DW7" s="747"/>
      <c r="DX7" s="747"/>
      <c r="DY7" s="747"/>
      <c r="DZ7" s="748"/>
      <c r="EA7" s="234"/>
    </row>
    <row r="8" spans="1:131" s="235" customFormat="1" ht="26.25" customHeight="1" x14ac:dyDescent="0.15">
      <c r="A8" s="238">
        <v>2</v>
      </c>
      <c r="B8" s="780"/>
      <c r="C8" s="781"/>
      <c r="D8" s="781"/>
      <c r="E8" s="781"/>
      <c r="F8" s="781"/>
      <c r="G8" s="781"/>
      <c r="H8" s="781"/>
      <c r="I8" s="781"/>
      <c r="J8" s="781"/>
      <c r="K8" s="781"/>
      <c r="L8" s="781"/>
      <c r="M8" s="781"/>
      <c r="N8" s="781"/>
      <c r="O8" s="781"/>
      <c r="P8" s="782"/>
      <c r="Q8" s="783"/>
      <c r="R8" s="784"/>
      <c r="S8" s="784"/>
      <c r="T8" s="784"/>
      <c r="U8" s="784"/>
      <c r="V8" s="784"/>
      <c r="W8" s="784"/>
      <c r="X8" s="784"/>
      <c r="Y8" s="784"/>
      <c r="Z8" s="784"/>
      <c r="AA8" s="784"/>
      <c r="AB8" s="784"/>
      <c r="AC8" s="784"/>
      <c r="AD8" s="784"/>
      <c r="AE8" s="785"/>
      <c r="AF8" s="786"/>
      <c r="AG8" s="787"/>
      <c r="AH8" s="787"/>
      <c r="AI8" s="787"/>
      <c r="AJ8" s="788"/>
      <c r="AK8" s="769"/>
      <c r="AL8" s="770"/>
      <c r="AM8" s="770"/>
      <c r="AN8" s="770"/>
      <c r="AO8" s="770"/>
      <c r="AP8" s="770"/>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c r="BT8" s="774"/>
      <c r="BU8" s="774"/>
      <c r="BV8" s="774"/>
      <c r="BW8" s="774"/>
      <c r="BX8" s="774"/>
      <c r="BY8" s="774"/>
      <c r="BZ8" s="774"/>
      <c r="CA8" s="774"/>
      <c r="CB8" s="774"/>
      <c r="CC8" s="774"/>
      <c r="CD8" s="774"/>
      <c r="CE8" s="774"/>
      <c r="CF8" s="774"/>
      <c r="CG8" s="775"/>
      <c r="CH8" s="776"/>
      <c r="CI8" s="777"/>
      <c r="CJ8" s="777"/>
      <c r="CK8" s="777"/>
      <c r="CL8" s="778"/>
      <c r="CM8" s="776"/>
      <c r="CN8" s="777"/>
      <c r="CO8" s="777"/>
      <c r="CP8" s="777"/>
      <c r="CQ8" s="778"/>
      <c r="CR8" s="776"/>
      <c r="CS8" s="777"/>
      <c r="CT8" s="777"/>
      <c r="CU8" s="777"/>
      <c r="CV8" s="778"/>
      <c r="CW8" s="776"/>
      <c r="CX8" s="777"/>
      <c r="CY8" s="777"/>
      <c r="CZ8" s="777"/>
      <c r="DA8" s="778"/>
      <c r="DB8" s="776"/>
      <c r="DC8" s="777"/>
      <c r="DD8" s="777"/>
      <c r="DE8" s="777"/>
      <c r="DF8" s="778"/>
      <c r="DG8" s="776"/>
      <c r="DH8" s="777"/>
      <c r="DI8" s="777"/>
      <c r="DJ8" s="777"/>
      <c r="DK8" s="778"/>
      <c r="DL8" s="776"/>
      <c r="DM8" s="777"/>
      <c r="DN8" s="777"/>
      <c r="DO8" s="777"/>
      <c r="DP8" s="778"/>
      <c r="DQ8" s="776"/>
      <c r="DR8" s="777"/>
      <c r="DS8" s="777"/>
      <c r="DT8" s="777"/>
      <c r="DU8" s="778"/>
      <c r="DV8" s="773"/>
      <c r="DW8" s="774"/>
      <c r="DX8" s="774"/>
      <c r="DY8" s="774"/>
      <c r="DZ8" s="779"/>
      <c r="EA8" s="234"/>
    </row>
    <row r="9" spans="1:131" s="235" customFormat="1" ht="26.25" customHeight="1" x14ac:dyDescent="0.15">
      <c r="A9" s="238">
        <v>3</v>
      </c>
      <c r="B9" s="780"/>
      <c r="C9" s="781"/>
      <c r="D9" s="781"/>
      <c r="E9" s="781"/>
      <c r="F9" s="781"/>
      <c r="G9" s="781"/>
      <c r="H9" s="781"/>
      <c r="I9" s="781"/>
      <c r="J9" s="781"/>
      <c r="K9" s="781"/>
      <c r="L9" s="781"/>
      <c r="M9" s="781"/>
      <c r="N9" s="781"/>
      <c r="O9" s="781"/>
      <c r="P9" s="782"/>
      <c r="Q9" s="783"/>
      <c r="R9" s="784"/>
      <c r="S9" s="784"/>
      <c r="T9" s="784"/>
      <c r="U9" s="784"/>
      <c r="V9" s="784"/>
      <c r="W9" s="784"/>
      <c r="X9" s="784"/>
      <c r="Y9" s="784"/>
      <c r="Z9" s="784"/>
      <c r="AA9" s="784"/>
      <c r="AB9" s="784"/>
      <c r="AC9" s="784"/>
      <c r="AD9" s="784"/>
      <c r="AE9" s="785"/>
      <c r="AF9" s="786"/>
      <c r="AG9" s="787"/>
      <c r="AH9" s="787"/>
      <c r="AI9" s="787"/>
      <c r="AJ9" s="788"/>
      <c r="AK9" s="769"/>
      <c r="AL9" s="770"/>
      <c r="AM9" s="770"/>
      <c r="AN9" s="770"/>
      <c r="AO9" s="770"/>
      <c r="AP9" s="770"/>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c r="BT9" s="774"/>
      <c r="BU9" s="774"/>
      <c r="BV9" s="774"/>
      <c r="BW9" s="774"/>
      <c r="BX9" s="774"/>
      <c r="BY9" s="774"/>
      <c r="BZ9" s="774"/>
      <c r="CA9" s="774"/>
      <c r="CB9" s="774"/>
      <c r="CC9" s="774"/>
      <c r="CD9" s="774"/>
      <c r="CE9" s="774"/>
      <c r="CF9" s="774"/>
      <c r="CG9" s="775"/>
      <c r="CH9" s="776"/>
      <c r="CI9" s="777"/>
      <c r="CJ9" s="777"/>
      <c r="CK9" s="777"/>
      <c r="CL9" s="778"/>
      <c r="CM9" s="776"/>
      <c r="CN9" s="777"/>
      <c r="CO9" s="777"/>
      <c r="CP9" s="777"/>
      <c r="CQ9" s="778"/>
      <c r="CR9" s="776"/>
      <c r="CS9" s="777"/>
      <c r="CT9" s="777"/>
      <c r="CU9" s="777"/>
      <c r="CV9" s="778"/>
      <c r="CW9" s="776"/>
      <c r="CX9" s="777"/>
      <c r="CY9" s="777"/>
      <c r="CZ9" s="777"/>
      <c r="DA9" s="778"/>
      <c r="DB9" s="776"/>
      <c r="DC9" s="777"/>
      <c r="DD9" s="777"/>
      <c r="DE9" s="777"/>
      <c r="DF9" s="778"/>
      <c r="DG9" s="776"/>
      <c r="DH9" s="777"/>
      <c r="DI9" s="777"/>
      <c r="DJ9" s="777"/>
      <c r="DK9" s="778"/>
      <c r="DL9" s="776"/>
      <c r="DM9" s="777"/>
      <c r="DN9" s="777"/>
      <c r="DO9" s="777"/>
      <c r="DP9" s="778"/>
      <c r="DQ9" s="776"/>
      <c r="DR9" s="777"/>
      <c r="DS9" s="777"/>
      <c r="DT9" s="777"/>
      <c r="DU9" s="778"/>
      <c r="DV9" s="773"/>
      <c r="DW9" s="774"/>
      <c r="DX9" s="774"/>
      <c r="DY9" s="774"/>
      <c r="DZ9" s="779"/>
      <c r="EA9" s="234"/>
    </row>
    <row r="10" spans="1:131" s="235" customFormat="1" ht="26.25" customHeight="1" x14ac:dyDescent="0.15">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c r="BT10" s="774"/>
      <c r="BU10" s="774"/>
      <c r="BV10" s="774"/>
      <c r="BW10" s="774"/>
      <c r="BX10" s="774"/>
      <c r="BY10" s="774"/>
      <c r="BZ10" s="774"/>
      <c r="CA10" s="774"/>
      <c r="CB10" s="774"/>
      <c r="CC10" s="774"/>
      <c r="CD10" s="774"/>
      <c r="CE10" s="774"/>
      <c r="CF10" s="774"/>
      <c r="CG10" s="775"/>
      <c r="CH10" s="776"/>
      <c r="CI10" s="777"/>
      <c r="CJ10" s="777"/>
      <c r="CK10" s="777"/>
      <c r="CL10" s="778"/>
      <c r="CM10" s="776"/>
      <c r="CN10" s="777"/>
      <c r="CO10" s="777"/>
      <c r="CP10" s="777"/>
      <c r="CQ10" s="778"/>
      <c r="CR10" s="776"/>
      <c r="CS10" s="777"/>
      <c r="CT10" s="777"/>
      <c r="CU10" s="777"/>
      <c r="CV10" s="778"/>
      <c r="CW10" s="776"/>
      <c r="CX10" s="777"/>
      <c r="CY10" s="777"/>
      <c r="CZ10" s="777"/>
      <c r="DA10" s="778"/>
      <c r="DB10" s="776"/>
      <c r="DC10" s="777"/>
      <c r="DD10" s="777"/>
      <c r="DE10" s="777"/>
      <c r="DF10" s="778"/>
      <c r="DG10" s="776"/>
      <c r="DH10" s="777"/>
      <c r="DI10" s="777"/>
      <c r="DJ10" s="777"/>
      <c r="DK10" s="778"/>
      <c r="DL10" s="776"/>
      <c r="DM10" s="777"/>
      <c r="DN10" s="777"/>
      <c r="DO10" s="777"/>
      <c r="DP10" s="778"/>
      <c r="DQ10" s="776"/>
      <c r="DR10" s="777"/>
      <c r="DS10" s="777"/>
      <c r="DT10" s="777"/>
      <c r="DU10" s="778"/>
      <c r="DV10" s="773"/>
      <c r="DW10" s="774"/>
      <c r="DX10" s="774"/>
      <c r="DY10" s="774"/>
      <c r="DZ10" s="779"/>
      <c r="EA10" s="234"/>
    </row>
    <row r="11" spans="1:131" s="235" customFormat="1" ht="26.25" customHeight="1" x14ac:dyDescent="0.15">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4"/>
    </row>
    <row r="12" spans="1:131" s="235" customFormat="1" ht="26.25" customHeight="1" x14ac:dyDescent="0.15">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x14ac:dyDescent="0.15">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15">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15">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15">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15">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15">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15">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15">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15">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375</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
      <c r="A23" s="240" t="s">
        <v>376</v>
      </c>
      <c r="B23" s="789" t="s">
        <v>377</v>
      </c>
      <c r="C23" s="790"/>
      <c r="D23" s="790"/>
      <c r="E23" s="790"/>
      <c r="F23" s="790"/>
      <c r="G23" s="790"/>
      <c r="H23" s="790"/>
      <c r="I23" s="790"/>
      <c r="J23" s="790"/>
      <c r="K23" s="790"/>
      <c r="L23" s="790"/>
      <c r="M23" s="790"/>
      <c r="N23" s="790"/>
      <c r="O23" s="790"/>
      <c r="P23" s="791"/>
      <c r="Q23" s="792">
        <v>2491</v>
      </c>
      <c r="R23" s="793"/>
      <c r="S23" s="793"/>
      <c r="T23" s="793"/>
      <c r="U23" s="793"/>
      <c r="V23" s="793">
        <v>2384</v>
      </c>
      <c r="W23" s="793"/>
      <c r="X23" s="793"/>
      <c r="Y23" s="793"/>
      <c r="Z23" s="793"/>
      <c r="AA23" s="793">
        <v>106</v>
      </c>
      <c r="AB23" s="793"/>
      <c r="AC23" s="793"/>
      <c r="AD23" s="793"/>
      <c r="AE23" s="794"/>
      <c r="AF23" s="795">
        <v>94</v>
      </c>
      <c r="AG23" s="793"/>
      <c r="AH23" s="793"/>
      <c r="AI23" s="793"/>
      <c r="AJ23" s="796"/>
      <c r="AK23" s="797"/>
      <c r="AL23" s="798"/>
      <c r="AM23" s="798"/>
      <c r="AN23" s="798"/>
      <c r="AO23" s="798"/>
      <c r="AP23" s="793">
        <v>2210</v>
      </c>
      <c r="AQ23" s="793"/>
      <c r="AR23" s="793"/>
      <c r="AS23" s="793"/>
      <c r="AT23" s="793"/>
      <c r="AU23" s="809"/>
      <c r="AV23" s="809"/>
      <c r="AW23" s="809"/>
      <c r="AX23" s="809"/>
      <c r="AY23" s="810"/>
      <c r="AZ23" s="811" t="s">
        <v>122</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15">
      <c r="A24" s="808" t="s">
        <v>378</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
      <c r="A25" s="725" t="s">
        <v>379</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15">
      <c r="A26" s="727" t="s">
        <v>357</v>
      </c>
      <c r="B26" s="728"/>
      <c r="C26" s="728"/>
      <c r="D26" s="728"/>
      <c r="E26" s="728"/>
      <c r="F26" s="728"/>
      <c r="G26" s="728"/>
      <c r="H26" s="728"/>
      <c r="I26" s="728"/>
      <c r="J26" s="728"/>
      <c r="K26" s="728"/>
      <c r="L26" s="728"/>
      <c r="M26" s="728"/>
      <c r="N26" s="728"/>
      <c r="O26" s="728"/>
      <c r="P26" s="729"/>
      <c r="Q26" s="733" t="s">
        <v>380</v>
      </c>
      <c r="R26" s="734"/>
      <c r="S26" s="734"/>
      <c r="T26" s="734"/>
      <c r="U26" s="735"/>
      <c r="V26" s="733" t="s">
        <v>381</v>
      </c>
      <c r="W26" s="734"/>
      <c r="X26" s="734"/>
      <c r="Y26" s="734"/>
      <c r="Z26" s="735"/>
      <c r="AA26" s="733" t="s">
        <v>382</v>
      </c>
      <c r="AB26" s="734"/>
      <c r="AC26" s="734"/>
      <c r="AD26" s="734"/>
      <c r="AE26" s="734"/>
      <c r="AF26" s="814" t="s">
        <v>383</v>
      </c>
      <c r="AG26" s="815"/>
      <c r="AH26" s="815"/>
      <c r="AI26" s="815"/>
      <c r="AJ26" s="816"/>
      <c r="AK26" s="734" t="s">
        <v>384</v>
      </c>
      <c r="AL26" s="734"/>
      <c r="AM26" s="734"/>
      <c r="AN26" s="734"/>
      <c r="AO26" s="735"/>
      <c r="AP26" s="733" t="s">
        <v>385</v>
      </c>
      <c r="AQ26" s="734"/>
      <c r="AR26" s="734"/>
      <c r="AS26" s="734"/>
      <c r="AT26" s="735"/>
      <c r="AU26" s="733" t="s">
        <v>386</v>
      </c>
      <c r="AV26" s="734"/>
      <c r="AW26" s="734"/>
      <c r="AX26" s="734"/>
      <c r="AY26" s="735"/>
      <c r="AZ26" s="733" t="s">
        <v>387</v>
      </c>
      <c r="BA26" s="734"/>
      <c r="BB26" s="734"/>
      <c r="BC26" s="734"/>
      <c r="BD26" s="735"/>
      <c r="BE26" s="733" t="s">
        <v>364</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15">
      <c r="A28" s="242">
        <v>1</v>
      </c>
      <c r="B28" s="749" t="s">
        <v>388</v>
      </c>
      <c r="C28" s="750"/>
      <c r="D28" s="750"/>
      <c r="E28" s="750"/>
      <c r="F28" s="750"/>
      <c r="G28" s="750"/>
      <c r="H28" s="750"/>
      <c r="I28" s="750"/>
      <c r="J28" s="750"/>
      <c r="K28" s="750"/>
      <c r="L28" s="750"/>
      <c r="M28" s="750"/>
      <c r="N28" s="750"/>
      <c r="O28" s="750"/>
      <c r="P28" s="751"/>
      <c r="Q28" s="822">
        <v>170</v>
      </c>
      <c r="R28" s="823"/>
      <c r="S28" s="823"/>
      <c r="T28" s="823"/>
      <c r="U28" s="823"/>
      <c r="V28" s="823">
        <v>170</v>
      </c>
      <c r="W28" s="823"/>
      <c r="X28" s="823"/>
      <c r="Y28" s="823"/>
      <c r="Z28" s="823"/>
      <c r="AA28" s="823">
        <v>1</v>
      </c>
      <c r="AB28" s="823"/>
      <c r="AC28" s="823"/>
      <c r="AD28" s="823"/>
      <c r="AE28" s="824"/>
      <c r="AF28" s="825">
        <v>1</v>
      </c>
      <c r="AG28" s="823"/>
      <c r="AH28" s="823"/>
      <c r="AI28" s="823"/>
      <c r="AJ28" s="826"/>
      <c r="AK28" s="827">
        <v>24</v>
      </c>
      <c r="AL28" s="828"/>
      <c r="AM28" s="828"/>
      <c r="AN28" s="828"/>
      <c r="AO28" s="828"/>
      <c r="AP28" s="828" t="s">
        <v>561</v>
      </c>
      <c r="AQ28" s="828"/>
      <c r="AR28" s="828"/>
      <c r="AS28" s="828"/>
      <c r="AT28" s="828"/>
      <c r="AU28" s="828" t="s">
        <v>485</v>
      </c>
      <c r="AV28" s="828"/>
      <c r="AW28" s="828"/>
      <c r="AX28" s="828"/>
      <c r="AY28" s="828"/>
      <c r="AZ28" s="829" t="s">
        <v>485</v>
      </c>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15">
      <c r="A29" s="242">
        <v>2</v>
      </c>
      <c r="B29" s="780" t="s">
        <v>389</v>
      </c>
      <c r="C29" s="781"/>
      <c r="D29" s="781"/>
      <c r="E29" s="781"/>
      <c r="F29" s="781"/>
      <c r="G29" s="781"/>
      <c r="H29" s="781"/>
      <c r="I29" s="781"/>
      <c r="J29" s="781"/>
      <c r="K29" s="781"/>
      <c r="L29" s="781"/>
      <c r="M29" s="781"/>
      <c r="N29" s="781"/>
      <c r="O29" s="781"/>
      <c r="P29" s="782"/>
      <c r="Q29" s="783">
        <v>291</v>
      </c>
      <c r="R29" s="784"/>
      <c r="S29" s="784"/>
      <c r="T29" s="784"/>
      <c r="U29" s="784"/>
      <c r="V29" s="784">
        <v>288</v>
      </c>
      <c r="W29" s="784"/>
      <c r="X29" s="784"/>
      <c r="Y29" s="784"/>
      <c r="Z29" s="784"/>
      <c r="AA29" s="784">
        <v>2</v>
      </c>
      <c r="AB29" s="784"/>
      <c r="AC29" s="784"/>
      <c r="AD29" s="784"/>
      <c r="AE29" s="785"/>
      <c r="AF29" s="786">
        <v>2</v>
      </c>
      <c r="AG29" s="787"/>
      <c r="AH29" s="787"/>
      <c r="AI29" s="787"/>
      <c r="AJ29" s="788"/>
      <c r="AK29" s="834">
        <v>65</v>
      </c>
      <c r="AL29" s="830"/>
      <c r="AM29" s="830"/>
      <c r="AN29" s="830"/>
      <c r="AO29" s="830"/>
      <c r="AP29" s="830" t="s">
        <v>561</v>
      </c>
      <c r="AQ29" s="830"/>
      <c r="AR29" s="830"/>
      <c r="AS29" s="830"/>
      <c r="AT29" s="830"/>
      <c r="AU29" s="830" t="s">
        <v>485</v>
      </c>
      <c r="AV29" s="830"/>
      <c r="AW29" s="830"/>
      <c r="AX29" s="830"/>
      <c r="AY29" s="830"/>
      <c r="AZ29" s="831" t="s">
        <v>485</v>
      </c>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15">
      <c r="A30" s="242">
        <v>3</v>
      </c>
      <c r="B30" s="780" t="s">
        <v>390</v>
      </c>
      <c r="C30" s="781"/>
      <c r="D30" s="781"/>
      <c r="E30" s="781"/>
      <c r="F30" s="781"/>
      <c r="G30" s="781"/>
      <c r="H30" s="781"/>
      <c r="I30" s="781"/>
      <c r="J30" s="781"/>
      <c r="K30" s="781"/>
      <c r="L30" s="781"/>
      <c r="M30" s="781"/>
      <c r="N30" s="781"/>
      <c r="O30" s="781"/>
      <c r="P30" s="782"/>
      <c r="Q30" s="783">
        <v>20</v>
      </c>
      <c r="R30" s="784"/>
      <c r="S30" s="784"/>
      <c r="T30" s="784"/>
      <c r="U30" s="784"/>
      <c r="V30" s="784">
        <v>19</v>
      </c>
      <c r="W30" s="784"/>
      <c r="X30" s="784"/>
      <c r="Y30" s="784"/>
      <c r="Z30" s="784"/>
      <c r="AA30" s="784">
        <v>1</v>
      </c>
      <c r="AB30" s="784"/>
      <c r="AC30" s="784"/>
      <c r="AD30" s="784"/>
      <c r="AE30" s="785"/>
      <c r="AF30" s="786">
        <v>1</v>
      </c>
      <c r="AG30" s="787"/>
      <c r="AH30" s="787"/>
      <c r="AI30" s="787"/>
      <c r="AJ30" s="788"/>
      <c r="AK30" s="834">
        <v>7</v>
      </c>
      <c r="AL30" s="830"/>
      <c r="AM30" s="830"/>
      <c r="AN30" s="830"/>
      <c r="AO30" s="830"/>
      <c r="AP30" s="830" t="s">
        <v>561</v>
      </c>
      <c r="AQ30" s="830"/>
      <c r="AR30" s="830"/>
      <c r="AS30" s="830"/>
      <c r="AT30" s="830"/>
      <c r="AU30" s="830" t="s">
        <v>485</v>
      </c>
      <c r="AV30" s="830"/>
      <c r="AW30" s="830"/>
      <c r="AX30" s="830"/>
      <c r="AY30" s="830"/>
      <c r="AZ30" s="831" t="s">
        <v>485</v>
      </c>
      <c r="BA30" s="831"/>
      <c r="BB30" s="831"/>
      <c r="BC30" s="831"/>
      <c r="BD30" s="831"/>
      <c r="BE30" s="832"/>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15">
      <c r="A31" s="242">
        <v>4</v>
      </c>
      <c r="B31" s="780" t="s">
        <v>391</v>
      </c>
      <c r="C31" s="781"/>
      <c r="D31" s="781"/>
      <c r="E31" s="781"/>
      <c r="F31" s="781"/>
      <c r="G31" s="781"/>
      <c r="H31" s="781"/>
      <c r="I31" s="781"/>
      <c r="J31" s="781"/>
      <c r="K31" s="781"/>
      <c r="L31" s="781"/>
      <c r="M31" s="781"/>
      <c r="N31" s="781"/>
      <c r="O31" s="781"/>
      <c r="P31" s="782"/>
      <c r="Q31" s="783">
        <v>166</v>
      </c>
      <c r="R31" s="784"/>
      <c r="S31" s="784"/>
      <c r="T31" s="784"/>
      <c r="U31" s="784"/>
      <c r="V31" s="784">
        <v>148</v>
      </c>
      <c r="W31" s="784"/>
      <c r="X31" s="784"/>
      <c r="Y31" s="784"/>
      <c r="Z31" s="784"/>
      <c r="AA31" s="784">
        <v>18</v>
      </c>
      <c r="AB31" s="784"/>
      <c r="AC31" s="784"/>
      <c r="AD31" s="784"/>
      <c r="AE31" s="785"/>
      <c r="AF31" s="786">
        <v>18</v>
      </c>
      <c r="AG31" s="787"/>
      <c r="AH31" s="787"/>
      <c r="AI31" s="787"/>
      <c r="AJ31" s="788"/>
      <c r="AK31" s="834">
        <v>131</v>
      </c>
      <c r="AL31" s="830"/>
      <c r="AM31" s="830"/>
      <c r="AN31" s="830"/>
      <c r="AO31" s="830"/>
      <c r="AP31" s="830">
        <v>778</v>
      </c>
      <c r="AQ31" s="830"/>
      <c r="AR31" s="830"/>
      <c r="AS31" s="830"/>
      <c r="AT31" s="830"/>
      <c r="AU31" s="830">
        <v>778</v>
      </c>
      <c r="AV31" s="830"/>
      <c r="AW31" s="830"/>
      <c r="AX31" s="830"/>
      <c r="AY31" s="830"/>
      <c r="AZ31" s="831" t="s">
        <v>561</v>
      </c>
      <c r="BA31" s="831"/>
      <c r="BB31" s="831"/>
      <c r="BC31" s="831"/>
      <c r="BD31" s="831"/>
      <c r="BE31" s="832" t="s">
        <v>392</v>
      </c>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15">
      <c r="A32" s="242">
        <v>5</v>
      </c>
      <c r="B32" s="780" t="s">
        <v>393</v>
      </c>
      <c r="C32" s="781"/>
      <c r="D32" s="781"/>
      <c r="E32" s="781"/>
      <c r="F32" s="781"/>
      <c r="G32" s="781"/>
      <c r="H32" s="781"/>
      <c r="I32" s="781"/>
      <c r="J32" s="781"/>
      <c r="K32" s="781"/>
      <c r="L32" s="781"/>
      <c r="M32" s="781"/>
      <c r="N32" s="781"/>
      <c r="O32" s="781"/>
      <c r="P32" s="782"/>
      <c r="Q32" s="783">
        <v>78</v>
      </c>
      <c r="R32" s="784"/>
      <c r="S32" s="784"/>
      <c r="T32" s="784"/>
      <c r="U32" s="784"/>
      <c r="V32" s="784">
        <v>57</v>
      </c>
      <c r="W32" s="784"/>
      <c r="X32" s="784"/>
      <c r="Y32" s="784"/>
      <c r="Z32" s="784"/>
      <c r="AA32" s="784">
        <v>20</v>
      </c>
      <c r="AB32" s="784"/>
      <c r="AC32" s="784"/>
      <c r="AD32" s="784"/>
      <c r="AE32" s="785"/>
      <c r="AF32" s="786">
        <v>20</v>
      </c>
      <c r="AG32" s="787"/>
      <c r="AH32" s="787"/>
      <c r="AI32" s="787"/>
      <c r="AJ32" s="788"/>
      <c r="AK32" s="834">
        <v>50</v>
      </c>
      <c r="AL32" s="830"/>
      <c r="AM32" s="830"/>
      <c r="AN32" s="830"/>
      <c r="AO32" s="830"/>
      <c r="AP32" s="830">
        <v>203</v>
      </c>
      <c r="AQ32" s="830"/>
      <c r="AR32" s="830"/>
      <c r="AS32" s="830"/>
      <c r="AT32" s="830"/>
      <c r="AU32" s="830">
        <v>203</v>
      </c>
      <c r="AV32" s="830"/>
      <c r="AW32" s="830"/>
      <c r="AX32" s="830"/>
      <c r="AY32" s="830"/>
      <c r="AZ32" s="831" t="s">
        <v>561</v>
      </c>
      <c r="BA32" s="831"/>
      <c r="BB32" s="831"/>
      <c r="BC32" s="831"/>
      <c r="BD32" s="831"/>
      <c r="BE32" s="832" t="s">
        <v>392</v>
      </c>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15">
      <c r="A33" s="242">
        <v>6</v>
      </c>
      <c r="B33" s="780"/>
      <c r="C33" s="781"/>
      <c r="D33" s="781"/>
      <c r="E33" s="781"/>
      <c r="F33" s="781"/>
      <c r="G33" s="781"/>
      <c r="H33" s="781"/>
      <c r="I33" s="781"/>
      <c r="J33" s="781"/>
      <c r="K33" s="781"/>
      <c r="L33" s="781"/>
      <c r="M33" s="781"/>
      <c r="N33" s="781"/>
      <c r="O33" s="781"/>
      <c r="P33" s="782"/>
      <c r="Q33" s="783"/>
      <c r="R33" s="784"/>
      <c r="S33" s="784"/>
      <c r="T33" s="784"/>
      <c r="U33" s="784"/>
      <c r="V33" s="784"/>
      <c r="W33" s="784"/>
      <c r="X33" s="784"/>
      <c r="Y33" s="784"/>
      <c r="Z33" s="784"/>
      <c r="AA33" s="784"/>
      <c r="AB33" s="784"/>
      <c r="AC33" s="784"/>
      <c r="AD33" s="784"/>
      <c r="AE33" s="785"/>
      <c r="AF33" s="786"/>
      <c r="AG33" s="787"/>
      <c r="AH33" s="787"/>
      <c r="AI33" s="787"/>
      <c r="AJ33" s="788"/>
      <c r="AK33" s="834"/>
      <c r="AL33" s="830"/>
      <c r="AM33" s="830"/>
      <c r="AN33" s="830"/>
      <c r="AO33" s="830"/>
      <c r="AP33" s="830"/>
      <c r="AQ33" s="830"/>
      <c r="AR33" s="830"/>
      <c r="AS33" s="830"/>
      <c r="AT33" s="830"/>
      <c r="AU33" s="830"/>
      <c r="AV33" s="830"/>
      <c r="AW33" s="830"/>
      <c r="AX33" s="830"/>
      <c r="AY33" s="830"/>
      <c r="AZ33" s="831"/>
      <c r="BA33" s="831"/>
      <c r="BB33" s="831"/>
      <c r="BC33" s="831"/>
      <c r="BD33" s="831"/>
      <c r="BE33" s="832"/>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15">
      <c r="A34" s="242">
        <v>7</v>
      </c>
      <c r="B34" s="780"/>
      <c r="C34" s="781"/>
      <c r="D34" s="781"/>
      <c r="E34" s="781"/>
      <c r="F34" s="781"/>
      <c r="G34" s="781"/>
      <c r="H34" s="781"/>
      <c r="I34" s="781"/>
      <c r="J34" s="781"/>
      <c r="K34" s="781"/>
      <c r="L34" s="781"/>
      <c r="M34" s="781"/>
      <c r="N34" s="781"/>
      <c r="O34" s="781"/>
      <c r="P34" s="782"/>
      <c r="Q34" s="783"/>
      <c r="R34" s="784"/>
      <c r="S34" s="784"/>
      <c r="T34" s="784"/>
      <c r="U34" s="784"/>
      <c r="V34" s="784"/>
      <c r="W34" s="784"/>
      <c r="X34" s="784"/>
      <c r="Y34" s="784"/>
      <c r="Z34" s="784"/>
      <c r="AA34" s="784"/>
      <c r="AB34" s="784"/>
      <c r="AC34" s="784"/>
      <c r="AD34" s="784"/>
      <c r="AE34" s="785"/>
      <c r="AF34" s="786"/>
      <c r="AG34" s="787"/>
      <c r="AH34" s="787"/>
      <c r="AI34" s="787"/>
      <c r="AJ34" s="788"/>
      <c r="AK34" s="834"/>
      <c r="AL34" s="830"/>
      <c r="AM34" s="830"/>
      <c r="AN34" s="830"/>
      <c r="AO34" s="830"/>
      <c r="AP34" s="830"/>
      <c r="AQ34" s="830"/>
      <c r="AR34" s="830"/>
      <c r="AS34" s="830"/>
      <c r="AT34" s="830"/>
      <c r="AU34" s="830"/>
      <c r="AV34" s="830"/>
      <c r="AW34" s="830"/>
      <c r="AX34" s="830"/>
      <c r="AY34" s="830"/>
      <c r="AZ34" s="831"/>
      <c r="BA34" s="831"/>
      <c r="BB34" s="831"/>
      <c r="BC34" s="831"/>
      <c r="BD34" s="831"/>
      <c r="BE34" s="832"/>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15">
      <c r="A35" s="242">
        <v>8</v>
      </c>
      <c r="B35" s="780"/>
      <c r="C35" s="781"/>
      <c r="D35" s="781"/>
      <c r="E35" s="781"/>
      <c r="F35" s="781"/>
      <c r="G35" s="781"/>
      <c r="H35" s="781"/>
      <c r="I35" s="781"/>
      <c r="J35" s="781"/>
      <c r="K35" s="781"/>
      <c r="L35" s="781"/>
      <c r="M35" s="781"/>
      <c r="N35" s="781"/>
      <c r="O35" s="781"/>
      <c r="P35" s="782"/>
      <c r="Q35" s="783"/>
      <c r="R35" s="784"/>
      <c r="S35" s="784"/>
      <c r="T35" s="784"/>
      <c r="U35" s="784"/>
      <c r="V35" s="784"/>
      <c r="W35" s="784"/>
      <c r="X35" s="784"/>
      <c r="Y35" s="784"/>
      <c r="Z35" s="784"/>
      <c r="AA35" s="784"/>
      <c r="AB35" s="784"/>
      <c r="AC35" s="784"/>
      <c r="AD35" s="784"/>
      <c r="AE35" s="785"/>
      <c r="AF35" s="786"/>
      <c r="AG35" s="787"/>
      <c r="AH35" s="787"/>
      <c r="AI35" s="787"/>
      <c r="AJ35" s="788"/>
      <c r="AK35" s="834"/>
      <c r="AL35" s="830"/>
      <c r="AM35" s="830"/>
      <c r="AN35" s="830"/>
      <c r="AO35" s="830"/>
      <c r="AP35" s="830"/>
      <c r="AQ35" s="830"/>
      <c r="AR35" s="830"/>
      <c r="AS35" s="830"/>
      <c r="AT35" s="830"/>
      <c r="AU35" s="830"/>
      <c r="AV35" s="830"/>
      <c r="AW35" s="830"/>
      <c r="AX35" s="830"/>
      <c r="AY35" s="830"/>
      <c r="AZ35" s="831"/>
      <c r="BA35" s="831"/>
      <c r="BB35" s="831"/>
      <c r="BC35" s="831"/>
      <c r="BD35" s="831"/>
      <c r="BE35" s="832"/>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15">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15">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15">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15">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15">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15">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15">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15">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15">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15">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15">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15">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15">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15">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15">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15">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15">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15">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15">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15">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15">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15">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15">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15">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15">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15">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394</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
      <c r="A63" s="240" t="s">
        <v>376</v>
      </c>
      <c r="B63" s="789" t="s">
        <v>395</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42</v>
      </c>
      <c r="AG63" s="844"/>
      <c r="AH63" s="844"/>
      <c r="AI63" s="844"/>
      <c r="AJ63" s="845"/>
      <c r="AK63" s="846"/>
      <c r="AL63" s="841"/>
      <c r="AM63" s="841"/>
      <c r="AN63" s="841"/>
      <c r="AO63" s="841"/>
      <c r="AP63" s="844">
        <v>981</v>
      </c>
      <c r="AQ63" s="844"/>
      <c r="AR63" s="844"/>
      <c r="AS63" s="844"/>
      <c r="AT63" s="844"/>
      <c r="AU63" s="844">
        <v>981</v>
      </c>
      <c r="AV63" s="844"/>
      <c r="AW63" s="844"/>
      <c r="AX63" s="844"/>
      <c r="AY63" s="844"/>
      <c r="AZ63" s="848"/>
      <c r="BA63" s="848"/>
      <c r="BB63" s="848"/>
      <c r="BC63" s="848"/>
      <c r="BD63" s="848"/>
      <c r="BE63" s="849"/>
      <c r="BF63" s="849"/>
      <c r="BG63" s="849"/>
      <c r="BH63" s="849"/>
      <c r="BI63" s="850"/>
      <c r="BJ63" s="851" t="s">
        <v>122</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
      <c r="A65" s="232" t="s">
        <v>396</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15">
      <c r="A66" s="727" t="s">
        <v>397</v>
      </c>
      <c r="B66" s="728"/>
      <c r="C66" s="728"/>
      <c r="D66" s="728"/>
      <c r="E66" s="728"/>
      <c r="F66" s="728"/>
      <c r="G66" s="728"/>
      <c r="H66" s="728"/>
      <c r="I66" s="728"/>
      <c r="J66" s="728"/>
      <c r="K66" s="728"/>
      <c r="L66" s="728"/>
      <c r="M66" s="728"/>
      <c r="N66" s="728"/>
      <c r="O66" s="728"/>
      <c r="P66" s="729"/>
      <c r="Q66" s="733" t="s">
        <v>380</v>
      </c>
      <c r="R66" s="734"/>
      <c r="S66" s="734"/>
      <c r="T66" s="734"/>
      <c r="U66" s="735"/>
      <c r="V66" s="733" t="s">
        <v>381</v>
      </c>
      <c r="W66" s="734"/>
      <c r="X66" s="734"/>
      <c r="Y66" s="734"/>
      <c r="Z66" s="735"/>
      <c r="AA66" s="733" t="s">
        <v>382</v>
      </c>
      <c r="AB66" s="734"/>
      <c r="AC66" s="734"/>
      <c r="AD66" s="734"/>
      <c r="AE66" s="735"/>
      <c r="AF66" s="854" t="s">
        <v>383</v>
      </c>
      <c r="AG66" s="815"/>
      <c r="AH66" s="815"/>
      <c r="AI66" s="815"/>
      <c r="AJ66" s="855"/>
      <c r="AK66" s="733" t="s">
        <v>384</v>
      </c>
      <c r="AL66" s="728"/>
      <c r="AM66" s="728"/>
      <c r="AN66" s="728"/>
      <c r="AO66" s="729"/>
      <c r="AP66" s="733" t="s">
        <v>385</v>
      </c>
      <c r="AQ66" s="734"/>
      <c r="AR66" s="734"/>
      <c r="AS66" s="734"/>
      <c r="AT66" s="735"/>
      <c r="AU66" s="733" t="s">
        <v>398</v>
      </c>
      <c r="AV66" s="734"/>
      <c r="AW66" s="734"/>
      <c r="AX66" s="734"/>
      <c r="AY66" s="735"/>
      <c r="AZ66" s="733" t="s">
        <v>364</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15">
      <c r="A68" s="236">
        <v>1</v>
      </c>
      <c r="B68" s="869" t="s">
        <v>552</v>
      </c>
      <c r="C68" s="870"/>
      <c r="D68" s="870"/>
      <c r="E68" s="870"/>
      <c r="F68" s="870"/>
      <c r="G68" s="870"/>
      <c r="H68" s="870"/>
      <c r="I68" s="870"/>
      <c r="J68" s="870"/>
      <c r="K68" s="870"/>
      <c r="L68" s="870"/>
      <c r="M68" s="870"/>
      <c r="N68" s="870"/>
      <c r="O68" s="870"/>
      <c r="P68" s="871"/>
      <c r="Q68" s="872">
        <v>617</v>
      </c>
      <c r="R68" s="866"/>
      <c r="S68" s="866"/>
      <c r="T68" s="866"/>
      <c r="U68" s="866"/>
      <c r="V68" s="866">
        <v>567</v>
      </c>
      <c r="W68" s="866"/>
      <c r="X68" s="866"/>
      <c r="Y68" s="866"/>
      <c r="Z68" s="866"/>
      <c r="AA68" s="866">
        <v>51</v>
      </c>
      <c r="AB68" s="866"/>
      <c r="AC68" s="866"/>
      <c r="AD68" s="866"/>
      <c r="AE68" s="866"/>
      <c r="AF68" s="866">
        <v>51</v>
      </c>
      <c r="AG68" s="866"/>
      <c r="AH68" s="866"/>
      <c r="AI68" s="866"/>
      <c r="AJ68" s="866"/>
      <c r="AK68" s="866">
        <v>39</v>
      </c>
      <c r="AL68" s="866"/>
      <c r="AM68" s="866"/>
      <c r="AN68" s="866"/>
      <c r="AO68" s="866"/>
      <c r="AP68" s="866" t="s">
        <v>562</v>
      </c>
      <c r="AQ68" s="866"/>
      <c r="AR68" s="866"/>
      <c r="AS68" s="866"/>
      <c r="AT68" s="866"/>
      <c r="AU68" s="866" t="s">
        <v>562</v>
      </c>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15">
      <c r="A69" s="238">
        <v>2</v>
      </c>
      <c r="B69" s="873" t="s">
        <v>553</v>
      </c>
      <c r="C69" s="874"/>
      <c r="D69" s="874"/>
      <c r="E69" s="874"/>
      <c r="F69" s="874"/>
      <c r="G69" s="874"/>
      <c r="H69" s="874"/>
      <c r="I69" s="874"/>
      <c r="J69" s="874"/>
      <c r="K69" s="874"/>
      <c r="L69" s="874"/>
      <c r="M69" s="874"/>
      <c r="N69" s="874"/>
      <c r="O69" s="874"/>
      <c r="P69" s="875"/>
      <c r="Q69" s="876">
        <v>177493</v>
      </c>
      <c r="R69" s="830"/>
      <c r="S69" s="830"/>
      <c r="T69" s="830"/>
      <c r="U69" s="830"/>
      <c r="V69" s="830">
        <v>175048</v>
      </c>
      <c r="W69" s="830"/>
      <c r="X69" s="830"/>
      <c r="Y69" s="830"/>
      <c r="Z69" s="830"/>
      <c r="AA69" s="830">
        <v>2445</v>
      </c>
      <c r="AB69" s="830"/>
      <c r="AC69" s="830"/>
      <c r="AD69" s="830"/>
      <c r="AE69" s="830"/>
      <c r="AF69" s="830">
        <v>2442</v>
      </c>
      <c r="AG69" s="830"/>
      <c r="AH69" s="830"/>
      <c r="AI69" s="830"/>
      <c r="AJ69" s="830"/>
      <c r="AK69" s="830">
        <v>6094</v>
      </c>
      <c r="AL69" s="830"/>
      <c r="AM69" s="830"/>
      <c r="AN69" s="830"/>
      <c r="AO69" s="830"/>
      <c r="AP69" s="830" t="s">
        <v>562</v>
      </c>
      <c r="AQ69" s="830"/>
      <c r="AR69" s="830"/>
      <c r="AS69" s="830"/>
      <c r="AT69" s="830"/>
      <c r="AU69" s="830" t="s">
        <v>562</v>
      </c>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15">
      <c r="A70" s="238">
        <v>3</v>
      </c>
      <c r="B70" s="873" t="s">
        <v>554</v>
      </c>
      <c r="C70" s="874"/>
      <c r="D70" s="874"/>
      <c r="E70" s="874"/>
      <c r="F70" s="874"/>
      <c r="G70" s="874"/>
      <c r="H70" s="874"/>
      <c r="I70" s="874"/>
      <c r="J70" s="874"/>
      <c r="K70" s="874"/>
      <c r="L70" s="874"/>
      <c r="M70" s="874"/>
      <c r="N70" s="874"/>
      <c r="O70" s="874"/>
      <c r="P70" s="875"/>
      <c r="Q70" s="876">
        <v>895</v>
      </c>
      <c r="R70" s="830"/>
      <c r="S70" s="830"/>
      <c r="T70" s="830"/>
      <c r="U70" s="830"/>
      <c r="V70" s="830">
        <v>875</v>
      </c>
      <c r="W70" s="830"/>
      <c r="X70" s="830"/>
      <c r="Y70" s="830"/>
      <c r="Z70" s="830"/>
      <c r="AA70" s="830">
        <v>20</v>
      </c>
      <c r="AB70" s="830"/>
      <c r="AC70" s="830"/>
      <c r="AD70" s="830"/>
      <c r="AE70" s="830"/>
      <c r="AF70" s="830">
        <v>20</v>
      </c>
      <c r="AG70" s="830"/>
      <c r="AH70" s="830"/>
      <c r="AI70" s="830"/>
      <c r="AJ70" s="830"/>
      <c r="AK70" s="830">
        <v>60</v>
      </c>
      <c r="AL70" s="830"/>
      <c r="AM70" s="830"/>
      <c r="AN70" s="830"/>
      <c r="AO70" s="830"/>
      <c r="AP70" s="830" t="s">
        <v>563</v>
      </c>
      <c r="AQ70" s="830"/>
      <c r="AR70" s="830"/>
      <c r="AS70" s="830"/>
      <c r="AT70" s="830"/>
      <c r="AU70" s="830" t="s">
        <v>563</v>
      </c>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15">
      <c r="A71" s="238">
        <v>4</v>
      </c>
      <c r="B71" s="873" t="s">
        <v>555</v>
      </c>
      <c r="C71" s="874"/>
      <c r="D71" s="874"/>
      <c r="E71" s="874"/>
      <c r="F71" s="874"/>
      <c r="G71" s="874"/>
      <c r="H71" s="874"/>
      <c r="I71" s="874"/>
      <c r="J71" s="874"/>
      <c r="K71" s="874"/>
      <c r="L71" s="874"/>
      <c r="M71" s="874"/>
      <c r="N71" s="874"/>
      <c r="O71" s="874"/>
      <c r="P71" s="875"/>
      <c r="Q71" s="876">
        <v>405</v>
      </c>
      <c r="R71" s="830"/>
      <c r="S71" s="830"/>
      <c r="T71" s="830"/>
      <c r="U71" s="830"/>
      <c r="V71" s="830">
        <v>341</v>
      </c>
      <c r="W71" s="830"/>
      <c r="X71" s="830"/>
      <c r="Y71" s="830"/>
      <c r="Z71" s="830"/>
      <c r="AA71" s="830">
        <v>63</v>
      </c>
      <c r="AB71" s="830"/>
      <c r="AC71" s="830"/>
      <c r="AD71" s="830"/>
      <c r="AE71" s="830"/>
      <c r="AF71" s="830">
        <v>63</v>
      </c>
      <c r="AG71" s="830"/>
      <c r="AH71" s="830"/>
      <c r="AI71" s="830"/>
      <c r="AJ71" s="830"/>
      <c r="AK71" s="830">
        <v>62</v>
      </c>
      <c r="AL71" s="830"/>
      <c r="AM71" s="830"/>
      <c r="AN71" s="830"/>
      <c r="AO71" s="830"/>
      <c r="AP71" s="830" t="s">
        <v>563</v>
      </c>
      <c r="AQ71" s="830"/>
      <c r="AR71" s="830"/>
      <c r="AS71" s="830"/>
      <c r="AT71" s="830"/>
      <c r="AU71" s="830" t="s">
        <v>563</v>
      </c>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15">
      <c r="A72" s="238">
        <v>5</v>
      </c>
      <c r="B72" s="873" t="s">
        <v>556</v>
      </c>
      <c r="C72" s="874"/>
      <c r="D72" s="874"/>
      <c r="E72" s="874"/>
      <c r="F72" s="874"/>
      <c r="G72" s="874"/>
      <c r="H72" s="874"/>
      <c r="I72" s="874"/>
      <c r="J72" s="874"/>
      <c r="K72" s="874"/>
      <c r="L72" s="874"/>
      <c r="M72" s="874"/>
      <c r="N72" s="874"/>
      <c r="O72" s="874"/>
      <c r="P72" s="875"/>
      <c r="Q72" s="876">
        <v>127</v>
      </c>
      <c r="R72" s="830"/>
      <c r="S72" s="830"/>
      <c r="T72" s="830"/>
      <c r="U72" s="830"/>
      <c r="V72" s="830">
        <v>122</v>
      </c>
      <c r="W72" s="830"/>
      <c r="X72" s="830"/>
      <c r="Y72" s="830"/>
      <c r="Z72" s="830"/>
      <c r="AA72" s="830">
        <v>5</v>
      </c>
      <c r="AB72" s="830"/>
      <c r="AC72" s="830"/>
      <c r="AD72" s="830"/>
      <c r="AE72" s="830"/>
      <c r="AF72" s="830">
        <v>5</v>
      </c>
      <c r="AG72" s="830"/>
      <c r="AH72" s="830"/>
      <c r="AI72" s="830"/>
      <c r="AJ72" s="830"/>
      <c r="AK72" s="830">
        <v>10</v>
      </c>
      <c r="AL72" s="830"/>
      <c r="AM72" s="830"/>
      <c r="AN72" s="830"/>
      <c r="AO72" s="830"/>
      <c r="AP72" s="830" t="s">
        <v>563</v>
      </c>
      <c r="AQ72" s="830"/>
      <c r="AR72" s="830"/>
      <c r="AS72" s="830"/>
      <c r="AT72" s="830"/>
      <c r="AU72" s="830" t="s">
        <v>563</v>
      </c>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15">
      <c r="A73" s="238">
        <v>6</v>
      </c>
      <c r="B73" s="873" t="s">
        <v>557</v>
      </c>
      <c r="C73" s="874"/>
      <c r="D73" s="874"/>
      <c r="E73" s="874"/>
      <c r="F73" s="874"/>
      <c r="G73" s="874"/>
      <c r="H73" s="874"/>
      <c r="I73" s="874"/>
      <c r="J73" s="874"/>
      <c r="K73" s="874"/>
      <c r="L73" s="874"/>
      <c r="M73" s="874"/>
      <c r="N73" s="874"/>
      <c r="O73" s="874"/>
      <c r="P73" s="875"/>
      <c r="Q73" s="876">
        <v>4794</v>
      </c>
      <c r="R73" s="830"/>
      <c r="S73" s="830"/>
      <c r="T73" s="830"/>
      <c r="U73" s="830"/>
      <c r="V73" s="830">
        <v>4626</v>
      </c>
      <c r="W73" s="830"/>
      <c r="X73" s="830"/>
      <c r="Y73" s="830"/>
      <c r="Z73" s="830"/>
      <c r="AA73" s="830">
        <v>168</v>
      </c>
      <c r="AB73" s="830"/>
      <c r="AC73" s="830"/>
      <c r="AD73" s="830"/>
      <c r="AE73" s="830"/>
      <c r="AF73" s="830">
        <v>168</v>
      </c>
      <c r="AG73" s="830"/>
      <c r="AH73" s="830"/>
      <c r="AI73" s="830"/>
      <c r="AJ73" s="830"/>
      <c r="AK73" s="830">
        <v>183</v>
      </c>
      <c r="AL73" s="830"/>
      <c r="AM73" s="830"/>
      <c r="AN73" s="830"/>
      <c r="AO73" s="830"/>
      <c r="AP73" s="830">
        <v>1891</v>
      </c>
      <c r="AQ73" s="830"/>
      <c r="AR73" s="830"/>
      <c r="AS73" s="830"/>
      <c r="AT73" s="830"/>
      <c r="AU73" s="830">
        <v>26</v>
      </c>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15">
      <c r="A74" s="238">
        <v>7</v>
      </c>
      <c r="B74" s="873" t="s">
        <v>558</v>
      </c>
      <c r="C74" s="874"/>
      <c r="D74" s="874"/>
      <c r="E74" s="874"/>
      <c r="F74" s="874"/>
      <c r="G74" s="874"/>
      <c r="H74" s="874"/>
      <c r="I74" s="874"/>
      <c r="J74" s="874"/>
      <c r="K74" s="874"/>
      <c r="L74" s="874"/>
      <c r="M74" s="874"/>
      <c r="N74" s="874"/>
      <c r="O74" s="874"/>
      <c r="P74" s="875"/>
      <c r="Q74" s="876">
        <v>2313</v>
      </c>
      <c r="R74" s="830"/>
      <c r="S74" s="830"/>
      <c r="T74" s="830"/>
      <c r="U74" s="830"/>
      <c r="V74" s="830">
        <v>2266</v>
      </c>
      <c r="W74" s="830"/>
      <c r="X74" s="830"/>
      <c r="Y74" s="830"/>
      <c r="Z74" s="830"/>
      <c r="AA74" s="830">
        <v>47</v>
      </c>
      <c r="AB74" s="830"/>
      <c r="AC74" s="830"/>
      <c r="AD74" s="830"/>
      <c r="AE74" s="830"/>
      <c r="AF74" s="830">
        <v>47</v>
      </c>
      <c r="AG74" s="830"/>
      <c r="AH74" s="830"/>
      <c r="AI74" s="830"/>
      <c r="AJ74" s="830"/>
      <c r="AK74" s="830">
        <v>131</v>
      </c>
      <c r="AL74" s="830"/>
      <c r="AM74" s="830"/>
      <c r="AN74" s="830"/>
      <c r="AO74" s="830"/>
      <c r="AP74" s="830">
        <v>1250</v>
      </c>
      <c r="AQ74" s="830"/>
      <c r="AR74" s="830"/>
      <c r="AS74" s="830"/>
      <c r="AT74" s="830"/>
      <c r="AU74" s="830">
        <v>0</v>
      </c>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15">
      <c r="A75" s="238">
        <v>8</v>
      </c>
      <c r="B75" s="873" t="s">
        <v>559</v>
      </c>
      <c r="C75" s="874"/>
      <c r="D75" s="874"/>
      <c r="E75" s="874"/>
      <c r="F75" s="874"/>
      <c r="G75" s="874"/>
      <c r="H75" s="874"/>
      <c r="I75" s="874"/>
      <c r="J75" s="874"/>
      <c r="K75" s="874"/>
      <c r="L75" s="874"/>
      <c r="M75" s="874"/>
      <c r="N75" s="874"/>
      <c r="O75" s="874"/>
      <c r="P75" s="875"/>
      <c r="Q75" s="877">
        <v>5908</v>
      </c>
      <c r="R75" s="878"/>
      <c r="S75" s="878"/>
      <c r="T75" s="878"/>
      <c r="U75" s="834"/>
      <c r="V75" s="879">
        <v>3386</v>
      </c>
      <c r="W75" s="878"/>
      <c r="X75" s="878"/>
      <c r="Y75" s="878"/>
      <c r="Z75" s="834"/>
      <c r="AA75" s="879">
        <v>2522</v>
      </c>
      <c r="AB75" s="878"/>
      <c r="AC75" s="878"/>
      <c r="AD75" s="878"/>
      <c r="AE75" s="834"/>
      <c r="AF75" s="879">
        <v>2522</v>
      </c>
      <c r="AG75" s="878"/>
      <c r="AH75" s="878"/>
      <c r="AI75" s="878"/>
      <c r="AJ75" s="834"/>
      <c r="AK75" s="879" t="s">
        <v>564</v>
      </c>
      <c r="AL75" s="878"/>
      <c r="AM75" s="878"/>
      <c r="AN75" s="878"/>
      <c r="AO75" s="834"/>
      <c r="AP75" s="879" t="s">
        <v>563</v>
      </c>
      <c r="AQ75" s="878"/>
      <c r="AR75" s="878"/>
      <c r="AS75" s="878"/>
      <c r="AT75" s="834"/>
      <c r="AU75" s="879" t="s">
        <v>563</v>
      </c>
      <c r="AV75" s="878"/>
      <c r="AW75" s="878"/>
      <c r="AX75" s="878"/>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15">
      <c r="A76" s="238">
        <v>9</v>
      </c>
      <c r="B76" s="873"/>
      <c r="C76" s="874"/>
      <c r="D76" s="874"/>
      <c r="E76" s="874"/>
      <c r="F76" s="874"/>
      <c r="G76" s="874"/>
      <c r="H76" s="874"/>
      <c r="I76" s="874"/>
      <c r="J76" s="874"/>
      <c r="K76" s="874"/>
      <c r="L76" s="874"/>
      <c r="M76" s="874"/>
      <c r="N76" s="874"/>
      <c r="O76" s="874"/>
      <c r="P76" s="875"/>
      <c r="Q76" s="877"/>
      <c r="R76" s="878"/>
      <c r="S76" s="878"/>
      <c r="T76" s="878"/>
      <c r="U76" s="834"/>
      <c r="V76" s="879"/>
      <c r="W76" s="878"/>
      <c r="X76" s="878"/>
      <c r="Y76" s="878"/>
      <c r="Z76" s="834"/>
      <c r="AA76" s="879"/>
      <c r="AB76" s="878"/>
      <c r="AC76" s="878"/>
      <c r="AD76" s="878"/>
      <c r="AE76" s="834"/>
      <c r="AF76" s="879"/>
      <c r="AG76" s="878"/>
      <c r="AH76" s="878"/>
      <c r="AI76" s="878"/>
      <c r="AJ76" s="834"/>
      <c r="AK76" s="879"/>
      <c r="AL76" s="878"/>
      <c r="AM76" s="878"/>
      <c r="AN76" s="878"/>
      <c r="AO76" s="834"/>
      <c r="AP76" s="879"/>
      <c r="AQ76" s="878"/>
      <c r="AR76" s="878"/>
      <c r="AS76" s="878"/>
      <c r="AT76" s="834"/>
      <c r="AU76" s="879"/>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15">
      <c r="A77" s="238">
        <v>10</v>
      </c>
      <c r="B77" s="873"/>
      <c r="C77" s="874"/>
      <c r="D77" s="874"/>
      <c r="E77" s="874"/>
      <c r="F77" s="874"/>
      <c r="G77" s="874"/>
      <c r="H77" s="874"/>
      <c r="I77" s="874"/>
      <c r="J77" s="874"/>
      <c r="K77" s="874"/>
      <c r="L77" s="874"/>
      <c r="M77" s="874"/>
      <c r="N77" s="874"/>
      <c r="O77" s="874"/>
      <c r="P77" s="875"/>
      <c r="Q77" s="877"/>
      <c r="R77" s="878"/>
      <c r="S77" s="878"/>
      <c r="T77" s="878"/>
      <c r="U77" s="834"/>
      <c r="V77" s="879"/>
      <c r="W77" s="878"/>
      <c r="X77" s="878"/>
      <c r="Y77" s="878"/>
      <c r="Z77" s="834"/>
      <c r="AA77" s="879"/>
      <c r="AB77" s="878"/>
      <c r="AC77" s="878"/>
      <c r="AD77" s="878"/>
      <c r="AE77" s="834"/>
      <c r="AF77" s="879"/>
      <c r="AG77" s="878"/>
      <c r="AH77" s="878"/>
      <c r="AI77" s="878"/>
      <c r="AJ77" s="834"/>
      <c r="AK77" s="879"/>
      <c r="AL77" s="878"/>
      <c r="AM77" s="878"/>
      <c r="AN77" s="878"/>
      <c r="AO77" s="834"/>
      <c r="AP77" s="879"/>
      <c r="AQ77" s="878"/>
      <c r="AR77" s="878"/>
      <c r="AS77" s="878"/>
      <c r="AT77" s="834"/>
      <c r="AU77" s="879"/>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15">
      <c r="A78" s="238">
        <v>11</v>
      </c>
      <c r="B78" s="873"/>
      <c r="C78" s="874"/>
      <c r="D78" s="874"/>
      <c r="E78" s="874"/>
      <c r="F78" s="874"/>
      <c r="G78" s="874"/>
      <c r="H78" s="874"/>
      <c r="I78" s="874"/>
      <c r="J78" s="874"/>
      <c r="K78" s="874"/>
      <c r="L78" s="874"/>
      <c r="M78" s="874"/>
      <c r="N78" s="874"/>
      <c r="O78" s="874"/>
      <c r="P78" s="875"/>
      <c r="Q78" s="876"/>
      <c r="R78" s="830"/>
      <c r="S78" s="830"/>
      <c r="T78" s="830"/>
      <c r="U78" s="830"/>
      <c r="V78" s="830"/>
      <c r="W78" s="830"/>
      <c r="X78" s="830"/>
      <c r="Y78" s="830"/>
      <c r="Z78" s="830"/>
      <c r="AA78" s="830"/>
      <c r="AB78" s="830"/>
      <c r="AC78" s="830"/>
      <c r="AD78" s="830"/>
      <c r="AE78" s="830"/>
      <c r="AF78" s="830"/>
      <c r="AG78" s="830"/>
      <c r="AH78" s="830"/>
      <c r="AI78" s="830"/>
      <c r="AJ78" s="830"/>
      <c r="AK78" s="830"/>
      <c r="AL78" s="830"/>
      <c r="AM78" s="830"/>
      <c r="AN78" s="830"/>
      <c r="AO78" s="830"/>
      <c r="AP78" s="830"/>
      <c r="AQ78" s="830"/>
      <c r="AR78" s="830"/>
      <c r="AS78" s="830"/>
      <c r="AT78" s="830"/>
      <c r="AU78" s="830"/>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15">
      <c r="A79" s="238">
        <v>12</v>
      </c>
      <c r="B79" s="873"/>
      <c r="C79" s="874"/>
      <c r="D79" s="874"/>
      <c r="E79" s="874"/>
      <c r="F79" s="874"/>
      <c r="G79" s="874"/>
      <c r="H79" s="874"/>
      <c r="I79" s="874"/>
      <c r="J79" s="874"/>
      <c r="K79" s="874"/>
      <c r="L79" s="874"/>
      <c r="M79" s="874"/>
      <c r="N79" s="874"/>
      <c r="O79" s="874"/>
      <c r="P79" s="875"/>
      <c r="Q79" s="876"/>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15">
      <c r="A80" s="238">
        <v>13</v>
      </c>
      <c r="B80" s="873"/>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15">
      <c r="A81" s="238">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15">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15">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15">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15">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15">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15">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
      <c r="A88" s="240" t="s">
        <v>376</v>
      </c>
      <c r="B88" s="789" t="s">
        <v>399</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v>5318</v>
      </c>
      <c r="AG88" s="844"/>
      <c r="AH88" s="844"/>
      <c r="AI88" s="844"/>
      <c r="AJ88" s="844"/>
      <c r="AK88" s="841"/>
      <c r="AL88" s="841"/>
      <c r="AM88" s="841"/>
      <c r="AN88" s="841"/>
      <c r="AO88" s="841"/>
      <c r="AP88" s="844">
        <v>3141</v>
      </c>
      <c r="AQ88" s="844"/>
      <c r="AR88" s="844"/>
      <c r="AS88" s="844"/>
      <c r="AT88" s="844"/>
      <c r="AU88" s="844">
        <v>26</v>
      </c>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376</v>
      </c>
      <c r="BR102" s="789" t="s">
        <v>400</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v>10</v>
      </c>
      <c r="CS102" s="852"/>
      <c r="CT102" s="852"/>
      <c r="CU102" s="852"/>
      <c r="CV102" s="891"/>
      <c r="CW102" s="890">
        <v>20</v>
      </c>
      <c r="CX102" s="852"/>
      <c r="CY102" s="852"/>
      <c r="CZ102" s="852"/>
      <c r="DA102" s="891"/>
      <c r="DB102" s="890" t="s">
        <v>566</v>
      </c>
      <c r="DC102" s="852"/>
      <c r="DD102" s="852"/>
      <c r="DE102" s="852"/>
      <c r="DF102" s="891"/>
      <c r="DG102" s="890" t="s">
        <v>566</v>
      </c>
      <c r="DH102" s="852"/>
      <c r="DI102" s="852"/>
      <c r="DJ102" s="852"/>
      <c r="DK102" s="891"/>
      <c r="DL102" s="890" t="s">
        <v>566</v>
      </c>
      <c r="DM102" s="852"/>
      <c r="DN102" s="852"/>
      <c r="DO102" s="852"/>
      <c r="DP102" s="891"/>
      <c r="DQ102" s="890" t="s">
        <v>566</v>
      </c>
      <c r="DR102" s="852"/>
      <c r="DS102" s="852"/>
      <c r="DT102" s="852"/>
      <c r="DU102" s="891"/>
      <c r="DV102" s="789"/>
      <c r="DW102" s="790"/>
      <c r="DX102" s="790"/>
      <c r="DY102" s="790"/>
      <c r="DZ102" s="914"/>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401</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402</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403</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404</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17" t="s">
        <v>405</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406</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15">
      <c r="A109" s="912" t="s">
        <v>407</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408</v>
      </c>
      <c r="AB109" s="893"/>
      <c r="AC109" s="893"/>
      <c r="AD109" s="893"/>
      <c r="AE109" s="894"/>
      <c r="AF109" s="892" t="s">
        <v>409</v>
      </c>
      <c r="AG109" s="893"/>
      <c r="AH109" s="893"/>
      <c r="AI109" s="893"/>
      <c r="AJ109" s="894"/>
      <c r="AK109" s="892" t="s">
        <v>294</v>
      </c>
      <c r="AL109" s="893"/>
      <c r="AM109" s="893"/>
      <c r="AN109" s="893"/>
      <c r="AO109" s="894"/>
      <c r="AP109" s="892" t="s">
        <v>410</v>
      </c>
      <c r="AQ109" s="893"/>
      <c r="AR109" s="893"/>
      <c r="AS109" s="893"/>
      <c r="AT109" s="895"/>
      <c r="AU109" s="912" t="s">
        <v>407</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408</v>
      </c>
      <c r="BR109" s="893"/>
      <c r="BS109" s="893"/>
      <c r="BT109" s="893"/>
      <c r="BU109" s="894"/>
      <c r="BV109" s="892" t="s">
        <v>409</v>
      </c>
      <c r="BW109" s="893"/>
      <c r="BX109" s="893"/>
      <c r="BY109" s="893"/>
      <c r="BZ109" s="894"/>
      <c r="CA109" s="892" t="s">
        <v>294</v>
      </c>
      <c r="CB109" s="893"/>
      <c r="CC109" s="893"/>
      <c r="CD109" s="893"/>
      <c r="CE109" s="894"/>
      <c r="CF109" s="913" t="s">
        <v>410</v>
      </c>
      <c r="CG109" s="913"/>
      <c r="CH109" s="913"/>
      <c r="CI109" s="913"/>
      <c r="CJ109" s="913"/>
      <c r="CK109" s="892" t="s">
        <v>411</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408</v>
      </c>
      <c r="DH109" s="893"/>
      <c r="DI109" s="893"/>
      <c r="DJ109" s="893"/>
      <c r="DK109" s="894"/>
      <c r="DL109" s="892" t="s">
        <v>409</v>
      </c>
      <c r="DM109" s="893"/>
      <c r="DN109" s="893"/>
      <c r="DO109" s="893"/>
      <c r="DP109" s="894"/>
      <c r="DQ109" s="892" t="s">
        <v>294</v>
      </c>
      <c r="DR109" s="893"/>
      <c r="DS109" s="893"/>
      <c r="DT109" s="893"/>
      <c r="DU109" s="894"/>
      <c r="DV109" s="892" t="s">
        <v>410</v>
      </c>
      <c r="DW109" s="893"/>
      <c r="DX109" s="893"/>
      <c r="DY109" s="893"/>
      <c r="DZ109" s="895"/>
    </row>
    <row r="110" spans="1:131" s="230" customFormat="1" ht="26.25" customHeight="1" x14ac:dyDescent="0.15">
      <c r="A110" s="896" t="s">
        <v>412</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221276</v>
      </c>
      <c r="AB110" s="900"/>
      <c r="AC110" s="900"/>
      <c r="AD110" s="900"/>
      <c r="AE110" s="901"/>
      <c r="AF110" s="902">
        <v>223691</v>
      </c>
      <c r="AG110" s="900"/>
      <c r="AH110" s="900"/>
      <c r="AI110" s="900"/>
      <c r="AJ110" s="901"/>
      <c r="AK110" s="902">
        <v>207383</v>
      </c>
      <c r="AL110" s="900"/>
      <c r="AM110" s="900"/>
      <c r="AN110" s="900"/>
      <c r="AO110" s="901"/>
      <c r="AP110" s="903">
        <v>18.7</v>
      </c>
      <c r="AQ110" s="904"/>
      <c r="AR110" s="904"/>
      <c r="AS110" s="904"/>
      <c r="AT110" s="905"/>
      <c r="AU110" s="906" t="s">
        <v>69</v>
      </c>
      <c r="AV110" s="907"/>
      <c r="AW110" s="907"/>
      <c r="AX110" s="907"/>
      <c r="AY110" s="907"/>
      <c r="AZ110" s="929" t="s">
        <v>413</v>
      </c>
      <c r="BA110" s="897"/>
      <c r="BB110" s="897"/>
      <c r="BC110" s="897"/>
      <c r="BD110" s="897"/>
      <c r="BE110" s="897"/>
      <c r="BF110" s="897"/>
      <c r="BG110" s="897"/>
      <c r="BH110" s="897"/>
      <c r="BI110" s="897"/>
      <c r="BJ110" s="897"/>
      <c r="BK110" s="897"/>
      <c r="BL110" s="897"/>
      <c r="BM110" s="897"/>
      <c r="BN110" s="897"/>
      <c r="BO110" s="897"/>
      <c r="BP110" s="898"/>
      <c r="BQ110" s="930">
        <v>2087714</v>
      </c>
      <c r="BR110" s="931"/>
      <c r="BS110" s="931"/>
      <c r="BT110" s="931"/>
      <c r="BU110" s="931"/>
      <c r="BV110" s="931">
        <v>2153819</v>
      </c>
      <c r="BW110" s="931"/>
      <c r="BX110" s="931"/>
      <c r="BY110" s="931"/>
      <c r="BZ110" s="931"/>
      <c r="CA110" s="931">
        <v>2209996</v>
      </c>
      <c r="CB110" s="931"/>
      <c r="CC110" s="931"/>
      <c r="CD110" s="931"/>
      <c r="CE110" s="931"/>
      <c r="CF110" s="944">
        <v>198.8</v>
      </c>
      <c r="CG110" s="945"/>
      <c r="CH110" s="945"/>
      <c r="CI110" s="945"/>
      <c r="CJ110" s="945"/>
      <c r="CK110" s="946" t="s">
        <v>414</v>
      </c>
      <c r="CL110" s="947"/>
      <c r="CM110" s="929" t="s">
        <v>415</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122</v>
      </c>
      <c r="DH110" s="931"/>
      <c r="DI110" s="931"/>
      <c r="DJ110" s="931"/>
      <c r="DK110" s="931"/>
      <c r="DL110" s="931" t="s">
        <v>122</v>
      </c>
      <c r="DM110" s="931"/>
      <c r="DN110" s="931"/>
      <c r="DO110" s="931"/>
      <c r="DP110" s="931"/>
      <c r="DQ110" s="931" t="s">
        <v>122</v>
      </c>
      <c r="DR110" s="931"/>
      <c r="DS110" s="931"/>
      <c r="DT110" s="931"/>
      <c r="DU110" s="931"/>
      <c r="DV110" s="932" t="s">
        <v>122</v>
      </c>
      <c r="DW110" s="932"/>
      <c r="DX110" s="932"/>
      <c r="DY110" s="932"/>
      <c r="DZ110" s="933"/>
    </row>
    <row r="111" spans="1:131" s="230" customFormat="1" ht="26.25" customHeight="1" x14ac:dyDescent="0.15">
      <c r="A111" s="934" t="s">
        <v>416</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122</v>
      </c>
      <c r="AB111" s="938"/>
      <c r="AC111" s="938"/>
      <c r="AD111" s="938"/>
      <c r="AE111" s="939"/>
      <c r="AF111" s="940" t="s">
        <v>122</v>
      </c>
      <c r="AG111" s="938"/>
      <c r="AH111" s="938"/>
      <c r="AI111" s="938"/>
      <c r="AJ111" s="939"/>
      <c r="AK111" s="940" t="s">
        <v>122</v>
      </c>
      <c r="AL111" s="938"/>
      <c r="AM111" s="938"/>
      <c r="AN111" s="938"/>
      <c r="AO111" s="939"/>
      <c r="AP111" s="941" t="s">
        <v>122</v>
      </c>
      <c r="AQ111" s="942"/>
      <c r="AR111" s="942"/>
      <c r="AS111" s="942"/>
      <c r="AT111" s="943"/>
      <c r="AU111" s="908"/>
      <c r="AV111" s="909"/>
      <c r="AW111" s="909"/>
      <c r="AX111" s="909"/>
      <c r="AY111" s="909"/>
      <c r="AZ111" s="922" t="s">
        <v>417</v>
      </c>
      <c r="BA111" s="923"/>
      <c r="BB111" s="923"/>
      <c r="BC111" s="923"/>
      <c r="BD111" s="923"/>
      <c r="BE111" s="923"/>
      <c r="BF111" s="923"/>
      <c r="BG111" s="923"/>
      <c r="BH111" s="923"/>
      <c r="BI111" s="923"/>
      <c r="BJ111" s="923"/>
      <c r="BK111" s="923"/>
      <c r="BL111" s="923"/>
      <c r="BM111" s="923"/>
      <c r="BN111" s="923"/>
      <c r="BO111" s="923"/>
      <c r="BP111" s="924"/>
      <c r="BQ111" s="925">
        <v>20871</v>
      </c>
      <c r="BR111" s="926"/>
      <c r="BS111" s="926"/>
      <c r="BT111" s="926"/>
      <c r="BU111" s="926"/>
      <c r="BV111" s="926">
        <v>83484</v>
      </c>
      <c r="BW111" s="926"/>
      <c r="BX111" s="926"/>
      <c r="BY111" s="926"/>
      <c r="BZ111" s="926"/>
      <c r="CA111" s="926">
        <v>62613</v>
      </c>
      <c r="CB111" s="926"/>
      <c r="CC111" s="926"/>
      <c r="CD111" s="926"/>
      <c r="CE111" s="926"/>
      <c r="CF111" s="920">
        <v>5.6</v>
      </c>
      <c r="CG111" s="921"/>
      <c r="CH111" s="921"/>
      <c r="CI111" s="921"/>
      <c r="CJ111" s="921"/>
      <c r="CK111" s="948"/>
      <c r="CL111" s="949"/>
      <c r="CM111" s="922" t="s">
        <v>418</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122</v>
      </c>
      <c r="DH111" s="926"/>
      <c r="DI111" s="926"/>
      <c r="DJ111" s="926"/>
      <c r="DK111" s="926"/>
      <c r="DL111" s="926" t="s">
        <v>122</v>
      </c>
      <c r="DM111" s="926"/>
      <c r="DN111" s="926"/>
      <c r="DO111" s="926"/>
      <c r="DP111" s="926"/>
      <c r="DQ111" s="926" t="s">
        <v>122</v>
      </c>
      <c r="DR111" s="926"/>
      <c r="DS111" s="926"/>
      <c r="DT111" s="926"/>
      <c r="DU111" s="926"/>
      <c r="DV111" s="927" t="s">
        <v>122</v>
      </c>
      <c r="DW111" s="927"/>
      <c r="DX111" s="927"/>
      <c r="DY111" s="927"/>
      <c r="DZ111" s="928"/>
    </row>
    <row r="112" spans="1:131" s="230" customFormat="1" ht="26.25" customHeight="1" x14ac:dyDescent="0.15">
      <c r="A112" s="952" t="s">
        <v>419</v>
      </c>
      <c r="B112" s="953"/>
      <c r="C112" s="923" t="s">
        <v>420</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122</v>
      </c>
      <c r="AB112" s="959"/>
      <c r="AC112" s="959"/>
      <c r="AD112" s="959"/>
      <c r="AE112" s="960"/>
      <c r="AF112" s="961" t="s">
        <v>122</v>
      </c>
      <c r="AG112" s="959"/>
      <c r="AH112" s="959"/>
      <c r="AI112" s="959"/>
      <c r="AJ112" s="960"/>
      <c r="AK112" s="961" t="s">
        <v>122</v>
      </c>
      <c r="AL112" s="959"/>
      <c r="AM112" s="959"/>
      <c r="AN112" s="959"/>
      <c r="AO112" s="960"/>
      <c r="AP112" s="962" t="s">
        <v>122</v>
      </c>
      <c r="AQ112" s="963"/>
      <c r="AR112" s="963"/>
      <c r="AS112" s="963"/>
      <c r="AT112" s="964"/>
      <c r="AU112" s="908"/>
      <c r="AV112" s="909"/>
      <c r="AW112" s="909"/>
      <c r="AX112" s="909"/>
      <c r="AY112" s="909"/>
      <c r="AZ112" s="922" t="s">
        <v>421</v>
      </c>
      <c r="BA112" s="923"/>
      <c r="BB112" s="923"/>
      <c r="BC112" s="923"/>
      <c r="BD112" s="923"/>
      <c r="BE112" s="923"/>
      <c r="BF112" s="923"/>
      <c r="BG112" s="923"/>
      <c r="BH112" s="923"/>
      <c r="BI112" s="923"/>
      <c r="BJ112" s="923"/>
      <c r="BK112" s="923"/>
      <c r="BL112" s="923"/>
      <c r="BM112" s="923"/>
      <c r="BN112" s="923"/>
      <c r="BO112" s="923"/>
      <c r="BP112" s="924"/>
      <c r="BQ112" s="925">
        <v>1147215</v>
      </c>
      <c r="BR112" s="926"/>
      <c r="BS112" s="926"/>
      <c r="BT112" s="926"/>
      <c r="BU112" s="926"/>
      <c r="BV112" s="926">
        <v>1063672</v>
      </c>
      <c r="BW112" s="926"/>
      <c r="BX112" s="926"/>
      <c r="BY112" s="926"/>
      <c r="BZ112" s="926"/>
      <c r="CA112" s="926">
        <v>981007</v>
      </c>
      <c r="CB112" s="926"/>
      <c r="CC112" s="926"/>
      <c r="CD112" s="926"/>
      <c r="CE112" s="926"/>
      <c r="CF112" s="920">
        <v>88.2</v>
      </c>
      <c r="CG112" s="921"/>
      <c r="CH112" s="921"/>
      <c r="CI112" s="921"/>
      <c r="CJ112" s="921"/>
      <c r="CK112" s="948"/>
      <c r="CL112" s="949"/>
      <c r="CM112" s="922" t="s">
        <v>422</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122</v>
      </c>
      <c r="DH112" s="926"/>
      <c r="DI112" s="926"/>
      <c r="DJ112" s="926"/>
      <c r="DK112" s="926"/>
      <c r="DL112" s="926" t="s">
        <v>122</v>
      </c>
      <c r="DM112" s="926"/>
      <c r="DN112" s="926"/>
      <c r="DO112" s="926"/>
      <c r="DP112" s="926"/>
      <c r="DQ112" s="926" t="s">
        <v>122</v>
      </c>
      <c r="DR112" s="926"/>
      <c r="DS112" s="926"/>
      <c r="DT112" s="926"/>
      <c r="DU112" s="926"/>
      <c r="DV112" s="927" t="s">
        <v>122</v>
      </c>
      <c r="DW112" s="927"/>
      <c r="DX112" s="927"/>
      <c r="DY112" s="927"/>
      <c r="DZ112" s="928"/>
    </row>
    <row r="113" spans="1:130" s="230" customFormat="1" ht="26.25" customHeight="1" x14ac:dyDescent="0.15">
      <c r="A113" s="954"/>
      <c r="B113" s="955"/>
      <c r="C113" s="923" t="s">
        <v>423</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112309</v>
      </c>
      <c r="AB113" s="938"/>
      <c r="AC113" s="938"/>
      <c r="AD113" s="938"/>
      <c r="AE113" s="939"/>
      <c r="AF113" s="940">
        <v>123292</v>
      </c>
      <c r="AG113" s="938"/>
      <c r="AH113" s="938"/>
      <c r="AI113" s="938"/>
      <c r="AJ113" s="939"/>
      <c r="AK113" s="940">
        <v>115590</v>
      </c>
      <c r="AL113" s="938"/>
      <c r="AM113" s="938"/>
      <c r="AN113" s="938"/>
      <c r="AO113" s="939"/>
      <c r="AP113" s="941">
        <v>10.4</v>
      </c>
      <c r="AQ113" s="942"/>
      <c r="AR113" s="942"/>
      <c r="AS113" s="942"/>
      <c r="AT113" s="943"/>
      <c r="AU113" s="908"/>
      <c r="AV113" s="909"/>
      <c r="AW113" s="909"/>
      <c r="AX113" s="909"/>
      <c r="AY113" s="909"/>
      <c r="AZ113" s="922" t="s">
        <v>424</v>
      </c>
      <c r="BA113" s="923"/>
      <c r="BB113" s="923"/>
      <c r="BC113" s="923"/>
      <c r="BD113" s="923"/>
      <c r="BE113" s="923"/>
      <c r="BF113" s="923"/>
      <c r="BG113" s="923"/>
      <c r="BH113" s="923"/>
      <c r="BI113" s="923"/>
      <c r="BJ113" s="923"/>
      <c r="BK113" s="923"/>
      <c r="BL113" s="923"/>
      <c r="BM113" s="923"/>
      <c r="BN113" s="923"/>
      <c r="BO113" s="923"/>
      <c r="BP113" s="924"/>
      <c r="BQ113" s="925">
        <v>32055</v>
      </c>
      <c r="BR113" s="926"/>
      <c r="BS113" s="926"/>
      <c r="BT113" s="926"/>
      <c r="BU113" s="926"/>
      <c r="BV113" s="926">
        <v>29316</v>
      </c>
      <c r="BW113" s="926"/>
      <c r="BX113" s="926"/>
      <c r="BY113" s="926"/>
      <c r="BZ113" s="926"/>
      <c r="CA113" s="926">
        <v>26474</v>
      </c>
      <c r="CB113" s="926"/>
      <c r="CC113" s="926"/>
      <c r="CD113" s="926"/>
      <c r="CE113" s="926"/>
      <c r="CF113" s="920">
        <v>2.4</v>
      </c>
      <c r="CG113" s="921"/>
      <c r="CH113" s="921"/>
      <c r="CI113" s="921"/>
      <c r="CJ113" s="921"/>
      <c r="CK113" s="948"/>
      <c r="CL113" s="949"/>
      <c r="CM113" s="922" t="s">
        <v>425</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122</v>
      </c>
      <c r="DH113" s="959"/>
      <c r="DI113" s="959"/>
      <c r="DJ113" s="959"/>
      <c r="DK113" s="960"/>
      <c r="DL113" s="961" t="s">
        <v>122</v>
      </c>
      <c r="DM113" s="959"/>
      <c r="DN113" s="959"/>
      <c r="DO113" s="959"/>
      <c r="DP113" s="960"/>
      <c r="DQ113" s="961" t="s">
        <v>122</v>
      </c>
      <c r="DR113" s="959"/>
      <c r="DS113" s="959"/>
      <c r="DT113" s="959"/>
      <c r="DU113" s="960"/>
      <c r="DV113" s="962" t="s">
        <v>122</v>
      </c>
      <c r="DW113" s="963"/>
      <c r="DX113" s="963"/>
      <c r="DY113" s="963"/>
      <c r="DZ113" s="964"/>
    </row>
    <row r="114" spans="1:130" s="230" customFormat="1" ht="26.25" customHeight="1" x14ac:dyDescent="0.15">
      <c r="A114" s="954"/>
      <c r="B114" s="955"/>
      <c r="C114" s="923" t="s">
        <v>426</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v>985</v>
      </c>
      <c r="AB114" s="959"/>
      <c r="AC114" s="959"/>
      <c r="AD114" s="959"/>
      <c r="AE114" s="960"/>
      <c r="AF114" s="961">
        <v>2958</v>
      </c>
      <c r="AG114" s="959"/>
      <c r="AH114" s="959"/>
      <c r="AI114" s="959"/>
      <c r="AJ114" s="960"/>
      <c r="AK114" s="961">
        <v>3363</v>
      </c>
      <c r="AL114" s="959"/>
      <c r="AM114" s="959"/>
      <c r="AN114" s="959"/>
      <c r="AO114" s="960"/>
      <c r="AP114" s="962">
        <v>0.3</v>
      </c>
      <c r="AQ114" s="963"/>
      <c r="AR114" s="963"/>
      <c r="AS114" s="963"/>
      <c r="AT114" s="964"/>
      <c r="AU114" s="908"/>
      <c r="AV114" s="909"/>
      <c r="AW114" s="909"/>
      <c r="AX114" s="909"/>
      <c r="AY114" s="909"/>
      <c r="AZ114" s="922" t="s">
        <v>427</v>
      </c>
      <c r="BA114" s="923"/>
      <c r="BB114" s="923"/>
      <c r="BC114" s="923"/>
      <c r="BD114" s="923"/>
      <c r="BE114" s="923"/>
      <c r="BF114" s="923"/>
      <c r="BG114" s="923"/>
      <c r="BH114" s="923"/>
      <c r="BI114" s="923"/>
      <c r="BJ114" s="923"/>
      <c r="BK114" s="923"/>
      <c r="BL114" s="923"/>
      <c r="BM114" s="923"/>
      <c r="BN114" s="923"/>
      <c r="BO114" s="923"/>
      <c r="BP114" s="924"/>
      <c r="BQ114" s="925">
        <v>118298</v>
      </c>
      <c r="BR114" s="926"/>
      <c r="BS114" s="926"/>
      <c r="BT114" s="926"/>
      <c r="BU114" s="926"/>
      <c r="BV114" s="926">
        <v>116032</v>
      </c>
      <c r="BW114" s="926"/>
      <c r="BX114" s="926"/>
      <c r="BY114" s="926"/>
      <c r="BZ114" s="926"/>
      <c r="CA114" s="926">
        <v>124523</v>
      </c>
      <c r="CB114" s="926"/>
      <c r="CC114" s="926"/>
      <c r="CD114" s="926"/>
      <c r="CE114" s="926"/>
      <c r="CF114" s="920">
        <v>11.2</v>
      </c>
      <c r="CG114" s="921"/>
      <c r="CH114" s="921"/>
      <c r="CI114" s="921"/>
      <c r="CJ114" s="921"/>
      <c r="CK114" s="948"/>
      <c r="CL114" s="949"/>
      <c r="CM114" s="922" t="s">
        <v>428</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122</v>
      </c>
      <c r="DH114" s="959"/>
      <c r="DI114" s="959"/>
      <c r="DJ114" s="959"/>
      <c r="DK114" s="960"/>
      <c r="DL114" s="961" t="s">
        <v>122</v>
      </c>
      <c r="DM114" s="959"/>
      <c r="DN114" s="959"/>
      <c r="DO114" s="959"/>
      <c r="DP114" s="960"/>
      <c r="DQ114" s="961" t="s">
        <v>122</v>
      </c>
      <c r="DR114" s="959"/>
      <c r="DS114" s="959"/>
      <c r="DT114" s="959"/>
      <c r="DU114" s="960"/>
      <c r="DV114" s="962" t="s">
        <v>122</v>
      </c>
      <c r="DW114" s="963"/>
      <c r="DX114" s="963"/>
      <c r="DY114" s="963"/>
      <c r="DZ114" s="964"/>
    </row>
    <row r="115" spans="1:130" s="230" customFormat="1" ht="26.25" customHeight="1" x14ac:dyDescent="0.15">
      <c r="A115" s="954"/>
      <c r="B115" s="955"/>
      <c r="C115" s="923" t="s">
        <v>429</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v>20871</v>
      </c>
      <c r="AB115" s="938"/>
      <c r="AC115" s="938"/>
      <c r="AD115" s="938"/>
      <c r="AE115" s="939"/>
      <c r="AF115" s="940">
        <v>20871</v>
      </c>
      <c r="AG115" s="938"/>
      <c r="AH115" s="938"/>
      <c r="AI115" s="938"/>
      <c r="AJ115" s="939"/>
      <c r="AK115" s="940">
        <v>20871</v>
      </c>
      <c r="AL115" s="938"/>
      <c r="AM115" s="938"/>
      <c r="AN115" s="938"/>
      <c r="AO115" s="939"/>
      <c r="AP115" s="941">
        <v>1.9</v>
      </c>
      <c r="AQ115" s="942"/>
      <c r="AR115" s="942"/>
      <c r="AS115" s="942"/>
      <c r="AT115" s="943"/>
      <c r="AU115" s="908"/>
      <c r="AV115" s="909"/>
      <c r="AW115" s="909"/>
      <c r="AX115" s="909"/>
      <c r="AY115" s="909"/>
      <c r="AZ115" s="922" t="s">
        <v>430</v>
      </c>
      <c r="BA115" s="923"/>
      <c r="BB115" s="923"/>
      <c r="BC115" s="923"/>
      <c r="BD115" s="923"/>
      <c r="BE115" s="923"/>
      <c r="BF115" s="923"/>
      <c r="BG115" s="923"/>
      <c r="BH115" s="923"/>
      <c r="BI115" s="923"/>
      <c r="BJ115" s="923"/>
      <c r="BK115" s="923"/>
      <c r="BL115" s="923"/>
      <c r="BM115" s="923"/>
      <c r="BN115" s="923"/>
      <c r="BO115" s="923"/>
      <c r="BP115" s="924"/>
      <c r="BQ115" s="925" t="s">
        <v>122</v>
      </c>
      <c r="BR115" s="926"/>
      <c r="BS115" s="926"/>
      <c r="BT115" s="926"/>
      <c r="BU115" s="926"/>
      <c r="BV115" s="926" t="s">
        <v>122</v>
      </c>
      <c r="BW115" s="926"/>
      <c r="BX115" s="926"/>
      <c r="BY115" s="926"/>
      <c r="BZ115" s="926"/>
      <c r="CA115" s="926" t="s">
        <v>122</v>
      </c>
      <c r="CB115" s="926"/>
      <c r="CC115" s="926"/>
      <c r="CD115" s="926"/>
      <c r="CE115" s="926"/>
      <c r="CF115" s="920" t="s">
        <v>122</v>
      </c>
      <c r="CG115" s="921"/>
      <c r="CH115" s="921"/>
      <c r="CI115" s="921"/>
      <c r="CJ115" s="921"/>
      <c r="CK115" s="948"/>
      <c r="CL115" s="949"/>
      <c r="CM115" s="922" t="s">
        <v>431</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t="s">
        <v>122</v>
      </c>
      <c r="DH115" s="959"/>
      <c r="DI115" s="959"/>
      <c r="DJ115" s="959"/>
      <c r="DK115" s="960"/>
      <c r="DL115" s="961" t="s">
        <v>122</v>
      </c>
      <c r="DM115" s="959"/>
      <c r="DN115" s="959"/>
      <c r="DO115" s="959"/>
      <c r="DP115" s="960"/>
      <c r="DQ115" s="961" t="s">
        <v>122</v>
      </c>
      <c r="DR115" s="959"/>
      <c r="DS115" s="959"/>
      <c r="DT115" s="959"/>
      <c r="DU115" s="960"/>
      <c r="DV115" s="962" t="s">
        <v>122</v>
      </c>
      <c r="DW115" s="963"/>
      <c r="DX115" s="963"/>
      <c r="DY115" s="963"/>
      <c r="DZ115" s="964"/>
    </row>
    <row r="116" spans="1:130" s="230" customFormat="1" ht="26.25" customHeight="1" x14ac:dyDescent="0.15">
      <c r="A116" s="956"/>
      <c r="B116" s="957"/>
      <c r="C116" s="965" t="s">
        <v>432</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t="s">
        <v>122</v>
      </c>
      <c r="AB116" s="959"/>
      <c r="AC116" s="959"/>
      <c r="AD116" s="959"/>
      <c r="AE116" s="960"/>
      <c r="AF116" s="961" t="s">
        <v>122</v>
      </c>
      <c r="AG116" s="959"/>
      <c r="AH116" s="959"/>
      <c r="AI116" s="959"/>
      <c r="AJ116" s="960"/>
      <c r="AK116" s="961" t="s">
        <v>122</v>
      </c>
      <c r="AL116" s="959"/>
      <c r="AM116" s="959"/>
      <c r="AN116" s="959"/>
      <c r="AO116" s="960"/>
      <c r="AP116" s="962" t="s">
        <v>122</v>
      </c>
      <c r="AQ116" s="963"/>
      <c r="AR116" s="963"/>
      <c r="AS116" s="963"/>
      <c r="AT116" s="964"/>
      <c r="AU116" s="908"/>
      <c r="AV116" s="909"/>
      <c r="AW116" s="909"/>
      <c r="AX116" s="909"/>
      <c r="AY116" s="909"/>
      <c r="AZ116" s="967" t="s">
        <v>433</v>
      </c>
      <c r="BA116" s="968"/>
      <c r="BB116" s="968"/>
      <c r="BC116" s="968"/>
      <c r="BD116" s="968"/>
      <c r="BE116" s="968"/>
      <c r="BF116" s="968"/>
      <c r="BG116" s="968"/>
      <c r="BH116" s="968"/>
      <c r="BI116" s="968"/>
      <c r="BJ116" s="968"/>
      <c r="BK116" s="968"/>
      <c r="BL116" s="968"/>
      <c r="BM116" s="968"/>
      <c r="BN116" s="968"/>
      <c r="BO116" s="968"/>
      <c r="BP116" s="969"/>
      <c r="BQ116" s="925" t="s">
        <v>122</v>
      </c>
      <c r="BR116" s="926"/>
      <c r="BS116" s="926"/>
      <c r="BT116" s="926"/>
      <c r="BU116" s="926"/>
      <c r="BV116" s="926" t="s">
        <v>122</v>
      </c>
      <c r="BW116" s="926"/>
      <c r="BX116" s="926"/>
      <c r="BY116" s="926"/>
      <c r="BZ116" s="926"/>
      <c r="CA116" s="926" t="s">
        <v>122</v>
      </c>
      <c r="CB116" s="926"/>
      <c r="CC116" s="926"/>
      <c r="CD116" s="926"/>
      <c r="CE116" s="926"/>
      <c r="CF116" s="920" t="s">
        <v>122</v>
      </c>
      <c r="CG116" s="921"/>
      <c r="CH116" s="921"/>
      <c r="CI116" s="921"/>
      <c r="CJ116" s="921"/>
      <c r="CK116" s="948"/>
      <c r="CL116" s="949"/>
      <c r="CM116" s="922" t="s">
        <v>434</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t="s">
        <v>122</v>
      </c>
      <c r="DH116" s="959"/>
      <c r="DI116" s="959"/>
      <c r="DJ116" s="959"/>
      <c r="DK116" s="960"/>
      <c r="DL116" s="961" t="s">
        <v>122</v>
      </c>
      <c r="DM116" s="959"/>
      <c r="DN116" s="959"/>
      <c r="DO116" s="959"/>
      <c r="DP116" s="960"/>
      <c r="DQ116" s="961" t="s">
        <v>122</v>
      </c>
      <c r="DR116" s="959"/>
      <c r="DS116" s="959"/>
      <c r="DT116" s="959"/>
      <c r="DU116" s="960"/>
      <c r="DV116" s="962" t="s">
        <v>122</v>
      </c>
      <c r="DW116" s="963"/>
      <c r="DX116" s="963"/>
      <c r="DY116" s="963"/>
      <c r="DZ116" s="964"/>
    </row>
    <row r="117" spans="1:130" s="230" customFormat="1" ht="26.25" customHeight="1" x14ac:dyDescent="0.15">
      <c r="A117" s="912" t="s">
        <v>177</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435</v>
      </c>
      <c r="Z117" s="894"/>
      <c r="AA117" s="978">
        <v>355441</v>
      </c>
      <c r="AB117" s="979"/>
      <c r="AC117" s="979"/>
      <c r="AD117" s="979"/>
      <c r="AE117" s="980"/>
      <c r="AF117" s="981">
        <v>370812</v>
      </c>
      <c r="AG117" s="979"/>
      <c r="AH117" s="979"/>
      <c r="AI117" s="979"/>
      <c r="AJ117" s="980"/>
      <c r="AK117" s="981">
        <v>347207</v>
      </c>
      <c r="AL117" s="979"/>
      <c r="AM117" s="979"/>
      <c r="AN117" s="979"/>
      <c r="AO117" s="980"/>
      <c r="AP117" s="982"/>
      <c r="AQ117" s="983"/>
      <c r="AR117" s="983"/>
      <c r="AS117" s="983"/>
      <c r="AT117" s="984"/>
      <c r="AU117" s="908"/>
      <c r="AV117" s="909"/>
      <c r="AW117" s="909"/>
      <c r="AX117" s="909"/>
      <c r="AY117" s="909"/>
      <c r="AZ117" s="974" t="s">
        <v>436</v>
      </c>
      <c r="BA117" s="975"/>
      <c r="BB117" s="975"/>
      <c r="BC117" s="975"/>
      <c r="BD117" s="975"/>
      <c r="BE117" s="975"/>
      <c r="BF117" s="975"/>
      <c r="BG117" s="975"/>
      <c r="BH117" s="975"/>
      <c r="BI117" s="975"/>
      <c r="BJ117" s="975"/>
      <c r="BK117" s="975"/>
      <c r="BL117" s="975"/>
      <c r="BM117" s="975"/>
      <c r="BN117" s="975"/>
      <c r="BO117" s="975"/>
      <c r="BP117" s="976"/>
      <c r="BQ117" s="925" t="s">
        <v>122</v>
      </c>
      <c r="BR117" s="926"/>
      <c r="BS117" s="926"/>
      <c r="BT117" s="926"/>
      <c r="BU117" s="926"/>
      <c r="BV117" s="926" t="s">
        <v>122</v>
      </c>
      <c r="BW117" s="926"/>
      <c r="BX117" s="926"/>
      <c r="BY117" s="926"/>
      <c r="BZ117" s="926"/>
      <c r="CA117" s="926" t="s">
        <v>122</v>
      </c>
      <c r="CB117" s="926"/>
      <c r="CC117" s="926"/>
      <c r="CD117" s="926"/>
      <c r="CE117" s="926"/>
      <c r="CF117" s="920" t="s">
        <v>122</v>
      </c>
      <c r="CG117" s="921"/>
      <c r="CH117" s="921"/>
      <c r="CI117" s="921"/>
      <c r="CJ117" s="921"/>
      <c r="CK117" s="948"/>
      <c r="CL117" s="949"/>
      <c r="CM117" s="922" t="s">
        <v>437</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122</v>
      </c>
      <c r="DH117" s="959"/>
      <c r="DI117" s="959"/>
      <c r="DJ117" s="959"/>
      <c r="DK117" s="960"/>
      <c r="DL117" s="961" t="s">
        <v>122</v>
      </c>
      <c r="DM117" s="959"/>
      <c r="DN117" s="959"/>
      <c r="DO117" s="959"/>
      <c r="DP117" s="960"/>
      <c r="DQ117" s="961" t="s">
        <v>122</v>
      </c>
      <c r="DR117" s="959"/>
      <c r="DS117" s="959"/>
      <c r="DT117" s="959"/>
      <c r="DU117" s="960"/>
      <c r="DV117" s="962" t="s">
        <v>122</v>
      </c>
      <c r="DW117" s="963"/>
      <c r="DX117" s="963"/>
      <c r="DY117" s="963"/>
      <c r="DZ117" s="964"/>
    </row>
    <row r="118" spans="1:130" s="230" customFormat="1" ht="26.25" customHeight="1" x14ac:dyDescent="0.15">
      <c r="A118" s="912" t="s">
        <v>411</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408</v>
      </c>
      <c r="AB118" s="893"/>
      <c r="AC118" s="893"/>
      <c r="AD118" s="893"/>
      <c r="AE118" s="894"/>
      <c r="AF118" s="892" t="s">
        <v>409</v>
      </c>
      <c r="AG118" s="893"/>
      <c r="AH118" s="893"/>
      <c r="AI118" s="893"/>
      <c r="AJ118" s="894"/>
      <c r="AK118" s="892" t="s">
        <v>294</v>
      </c>
      <c r="AL118" s="893"/>
      <c r="AM118" s="893"/>
      <c r="AN118" s="893"/>
      <c r="AO118" s="894"/>
      <c r="AP118" s="970" t="s">
        <v>410</v>
      </c>
      <c r="AQ118" s="971"/>
      <c r="AR118" s="971"/>
      <c r="AS118" s="971"/>
      <c r="AT118" s="972"/>
      <c r="AU118" s="908"/>
      <c r="AV118" s="909"/>
      <c r="AW118" s="909"/>
      <c r="AX118" s="909"/>
      <c r="AY118" s="909"/>
      <c r="AZ118" s="973" t="s">
        <v>438</v>
      </c>
      <c r="BA118" s="965"/>
      <c r="BB118" s="965"/>
      <c r="BC118" s="965"/>
      <c r="BD118" s="965"/>
      <c r="BE118" s="965"/>
      <c r="BF118" s="965"/>
      <c r="BG118" s="965"/>
      <c r="BH118" s="965"/>
      <c r="BI118" s="965"/>
      <c r="BJ118" s="965"/>
      <c r="BK118" s="965"/>
      <c r="BL118" s="965"/>
      <c r="BM118" s="965"/>
      <c r="BN118" s="965"/>
      <c r="BO118" s="965"/>
      <c r="BP118" s="966"/>
      <c r="BQ118" s="999" t="s">
        <v>122</v>
      </c>
      <c r="BR118" s="1000"/>
      <c r="BS118" s="1000"/>
      <c r="BT118" s="1000"/>
      <c r="BU118" s="1000"/>
      <c r="BV118" s="1000" t="s">
        <v>122</v>
      </c>
      <c r="BW118" s="1000"/>
      <c r="BX118" s="1000"/>
      <c r="BY118" s="1000"/>
      <c r="BZ118" s="1000"/>
      <c r="CA118" s="1000" t="s">
        <v>122</v>
      </c>
      <c r="CB118" s="1000"/>
      <c r="CC118" s="1000"/>
      <c r="CD118" s="1000"/>
      <c r="CE118" s="1000"/>
      <c r="CF118" s="920" t="s">
        <v>122</v>
      </c>
      <c r="CG118" s="921"/>
      <c r="CH118" s="921"/>
      <c r="CI118" s="921"/>
      <c r="CJ118" s="921"/>
      <c r="CK118" s="948"/>
      <c r="CL118" s="949"/>
      <c r="CM118" s="922" t="s">
        <v>439</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v>20871</v>
      </c>
      <c r="DH118" s="959"/>
      <c r="DI118" s="959"/>
      <c r="DJ118" s="959"/>
      <c r="DK118" s="960"/>
      <c r="DL118" s="961">
        <v>83484</v>
      </c>
      <c r="DM118" s="959"/>
      <c r="DN118" s="959"/>
      <c r="DO118" s="959"/>
      <c r="DP118" s="960"/>
      <c r="DQ118" s="961">
        <v>62613</v>
      </c>
      <c r="DR118" s="959"/>
      <c r="DS118" s="959"/>
      <c r="DT118" s="959"/>
      <c r="DU118" s="960"/>
      <c r="DV118" s="962">
        <v>5.6</v>
      </c>
      <c r="DW118" s="963"/>
      <c r="DX118" s="963"/>
      <c r="DY118" s="963"/>
      <c r="DZ118" s="964"/>
    </row>
    <row r="119" spans="1:130" s="230" customFormat="1" ht="26.25" customHeight="1" x14ac:dyDescent="0.15">
      <c r="A119" s="1056" t="s">
        <v>414</v>
      </c>
      <c r="B119" s="947"/>
      <c r="C119" s="929" t="s">
        <v>415</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122</v>
      </c>
      <c r="AB119" s="900"/>
      <c r="AC119" s="900"/>
      <c r="AD119" s="900"/>
      <c r="AE119" s="901"/>
      <c r="AF119" s="902" t="s">
        <v>122</v>
      </c>
      <c r="AG119" s="900"/>
      <c r="AH119" s="900"/>
      <c r="AI119" s="900"/>
      <c r="AJ119" s="901"/>
      <c r="AK119" s="902" t="s">
        <v>122</v>
      </c>
      <c r="AL119" s="900"/>
      <c r="AM119" s="900"/>
      <c r="AN119" s="900"/>
      <c r="AO119" s="901"/>
      <c r="AP119" s="903" t="s">
        <v>122</v>
      </c>
      <c r="AQ119" s="904"/>
      <c r="AR119" s="904"/>
      <c r="AS119" s="904"/>
      <c r="AT119" s="905"/>
      <c r="AU119" s="910"/>
      <c r="AV119" s="911"/>
      <c r="AW119" s="911"/>
      <c r="AX119" s="911"/>
      <c r="AY119" s="911"/>
      <c r="AZ119" s="251" t="s">
        <v>177</v>
      </c>
      <c r="BA119" s="251"/>
      <c r="BB119" s="251"/>
      <c r="BC119" s="251"/>
      <c r="BD119" s="251"/>
      <c r="BE119" s="251"/>
      <c r="BF119" s="251"/>
      <c r="BG119" s="251"/>
      <c r="BH119" s="251"/>
      <c r="BI119" s="251"/>
      <c r="BJ119" s="251"/>
      <c r="BK119" s="251"/>
      <c r="BL119" s="251"/>
      <c r="BM119" s="251"/>
      <c r="BN119" s="251"/>
      <c r="BO119" s="977" t="s">
        <v>440</v>
      </c>
      <c r="BP119" s="1005"/>
      <c r="BQ119" s="999">
        <v>3406153</v>
      </c>
      <c r="BR119" s="1000"/>
      <c r="BS119" s="1000"/>
      <c r="BT119" s="1000"/>
      <c r="BU119" s="1000"/>
      <c r="BV119" s="1000">
        <v>3446323</v>
      </c>
      <c r="BW119" s="1000"/>
      <c r="BX119" s="1000"/>
      <c r="BY119" s="1000"/>
      <c r="BZ119" s="1000"/>
      <c r="CA119" s="1000">
        <v>3404613</v>
      </c>
      <c r="CB119" s="1000"/>
      <c r="CC119" s="1000"/>
      <c r="CD119" s="1000"/>
      <c r="CE119" s="1000"/>
      <c r="CF119" s="1001"/>
      <c r="CG119" s="1002"/>
      <c r="CH119" s="1002"/>
      <c r="CI119" s="1002"/>
      <c r="CJ119" s="1003"/>
      <c r="CK119" s="950"/>
      <c r="CL119" s="951"/>
      <c r="CM119" s="973" t="s">
        <v>441</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t="s">
        <v>122</v>
      </c>
      <c r="DH119" s="986"/>
      <c r="DI119" s="986"/>
      <c r="DJ119" s="986"/>
      <c r="DK119" s="987"/>
      <c r="DL119" s="985" t="s">
        <v>122</v>
      </c>
      <c r="DM119" s="986"/>
      <c r="DN119" s="986"/>
      <c r="DO119" s="986"/>
      <c r="DP119" s="987"/>
      <c r="DQ119" s="985" t="s">
        <v>122</v>
      </c>
      <c r="DR119" s="986"/>
      <c r="DS119" s="986"/>
      <c r="DT119" s="986"/>
      <c r="DU119" s="987"/>
      <c r="DV119" s="988" t="s">
        <v>122</v>
      </c>
      <c r="DW119" s="989"/>
      <c r="DX119" s="989"/>
      <c r="DY119" s="989"/>
      <c r="DZ119" s="990"/>
    </row>
    <row r="120" spans="1:130" s="230" customFormat="1" ht="26.25" customHeight="1" x14ac:dyDescent="0.15">
      <c r="A120" s="1057"/>
      <c r="B120" s="949"/>
      <c r="C120" s="922" t="s">
        <v>418</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122</v>
      </c>
      <c r="AB120" s="959"/>
      <c r="AC120" s="959"/>
      <c r="AD120" s="959"/>
      <c r="AE120" s="960"/>
      <c r="AF120" s="961" t="s">
        <v>122</v>
      </c>
      <c r="AG120" s="959"/>
      <c r="AH120" s="959"/>
      <c r="AI120" s="959"/>
      <c r="AJ120" s="960"/>
      <c r="AK120" s="961" t="s">
        <v>122</v>
      </c>
      <c r="AL120" s="959"/>
      <c r="AM120" s="959"/>
      <c r="AN120" s="959"/>
      <c r="AO120" s="960"/>
      <c r="AP120" s="962" t="s">
        <v>122</v>
      </c>
      <c r="AQ120" s="963"/>
      <c r="AR120" s="963"/>
      <c r="AS120" s="963"/>
      <c r="AT120" s="964"/>
      <c r="AU120" s="991" t="s">
        <v>442</v>
      </c>
      <c r="AV120" s="992"/>
      <c r="AW120" s="992"/>
      <c r="AX120" s="992"/>
      <c r="AY120" s="993"/>
      <c r="AZ120" s="929" t="s">
        <v>443</v>
      </c>
      <c r="BA120" s="897"/>
      <c r="BB120" s="897"/>
      <c r="BC120" s="897"/>
      <c r="BD120" s="897"/>
      <c r="BE120" s="897"/>
      <c r="BF120" s="897"/>
      <c r="BG120" s="897"/>
      <c r="BH120" s="897"/>
      <c r="BI120" s="897"/>
      <c r="BJ120" s="897"/>
      <c r="BK120" s="897"/>
      <c r="BL120" s="897"/>
      <c r="BM120" s="897"/>
      <c r="BN120" s="897"/>
      <c r="BO120" s="897"/>
      <c r="BP120" s="898"/>
      <c r="BQ120" s="930">
        <v>1246631</v>
      </c>
      <c r="BR120" s="931"/>
      <c r="BS120" s="931"/>
      <c r="BT120" s="931"/>
      <c r="BU120" s="931"/>
      <c r="BV120" s="931">
        <v>1379779</v>
      </c>
      <c r="BW120" s="931"/>
      <c r="BX120" s="931"/>
      <c r="BY120" s="931"/>
      <c r="BZ120" s="931"/>
      <c r="CA120" s="931">
        <v>1445695</v>
      </c>
      <c r="CB120" s="931"/>
      <c r="CC120" s="931"/>
      <c r="CD120" s="931"/>
      <c r="CE120" s="931"/>
      <c r="CF120" s="944">
        <v>130</v>
      </c>
      <c r="CG120" s="945"/>
      <c r="CH120" s="945"/>
      <c r="CI120" s="945"/>
      <c r="CJ120" s="945"/>
      <c r="CK120" s="1006" t="s">
        <v>444</v>
      </c>
      <c r="CL120" s="1007"/>
      <c r="CM120" s="1007"/>
      <c r="CN120" s="1007"/>
      <c r="CO120" s="1008"/>
      <c r="CP120" s="1014" t="s">
        <v>391</v>
      </c>
      <c r="CQ120" s="1015"/>
      <c r="CR120" s="1015"/>
      <c r="CS120" s="1015"/>
      <c r="CT120" s="1015"/>
      <c r="CU120" s="1015"/>
      <c r="CV120" s="1015"/>
      <c r="CW120" s="1015"/>
      <c r="CX120" s="1015"/>
      <c r="CY120" s="1015"/>
      <c r="CZ120" s="1015"/>
      <c r="DA120" s="1015"/>
      <c r="DB120" s="1015"/>
      <c r="DC120" s="1015"/>
      <c r="DD120" s="1015"/>
      <c r="DE120" s="1015"/>
      <c r="DF120" s="1016"/>
      <c r="DG120" s="930">
        <v>905388</v>
      </c>
      <c r="DH120" s="931"/>
      <c r="DI120" s="931"/>
      <c r="DJ120" s="931"/>
      <c r="DK120" s="931"/>
      <c r="DL120" s="931">
        <v>846748</v>
      </c>
      <c r="DM120" s="931"/>
      <c r="DN120" s="931"/>
      <c r="DO120" s="931"/>
      <c r="DP120" s="931"/>
      <c r="DQ120" s="931">
        <v>778201</v>
      </c>
      <c r="DR120" s="931"/>
      <c r="DS120" s="931"/>
      <c r="DT120" s="931"/>
      <c r="DU120" s="931"/>
      <c r="DV120" s="932">
        <v>70</v>
      </c>
      <c r="DW120" s="932"/>
      <c r="DX120" s="932"/>
      <c r="DY120" s="932"/>
      <c r="DZ120" s="933"/>
    </row>
    <row r="121" spans="1:130" s="230" customFormat="1" ht="26.25" customHeight="1" x14ac:dyDescent="0.15">
      <c r="A121" s="1057"/>
      <c r="B121" s="949"/>
      <c r="C121" s="974" t="s">
        <v>445</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122</v>
      </c>
      <c r="AB121" s="959"/>
      <c r="AC121" s="959"/>
      <c r="AD121" s="959"/>
      <c r="AE121" s="960"/>
      <c r="AF121" s="961" t="s">
        <v>122</v>
      </c>
      <c r="AG121" s="959"/>
      <c r="AH121" s="959"/>
      <c r="AI121" s="959"/>
      <c r="AJ121" s="960"/>
      <c r="AK121" s="961" t="s">
        <v>122</v>
      </c>
      <c r="AL121" s="959"/>
      <c r="AM121" s="959"/>
      <c r="AN121" s="959"/>
      <c r="AO121" s="960"/>
      <c r="AP121" s="962" t="s">
        <v>122</v>
      </c>
      <c r="AQ121" s="963"/>
      <c r="AR121" s="963"/>
      <c r="AS121" s="963"/>
      <c r="AT121" s="964"/>
      <c r="AU121" s="994"/>
      <c r="AV121" s="995"/>
      <c r="AW121" s="995"/>
      <c r="AX121" s="995"/>
      <c r="AY121" s="996"/>
      <c r="AZ121" s="922" t="s">
        <v>446</v>
      </c>
      <c r="BA121" s="923"/>
      <c r="BB121" s="923"/>
      <c r="BC121" s="923"/>
      <c r="BD121" s="923"/>
      <c r="BE121" s="923"/>
      <c r="BF121" s="923"/>
      <c r="BG121" s="923"/>
      <c r="BH121" s="923"/>
      <c r="BI121" s="923"/>
      <c r="BJ121" s="923"/>
      <c r="BK121" s="923"/>
      <c r="BL121" s="923"/>
      <c r="BM121" s="923"/>
      <c r="BN121" s="923"/>
      <c r="BO121" s="923"/>
      <c r="BP121" s="924"/>
      <c r="BQ121" s="925">
        <v>26679</v>
      </c>
      <c r="BR121" s="926"/>
      <c r="BS121" s="926"/>
      <c r="BT121" s="926"/>
      <c r="BU121" s="926"/>
      <c r="BV121" s="926">
        <v>35355</v>
      </c>
      <c r="BW121" s="926"/>
      <c r="BX121" s="926"/>
      <c r="BY121" s="926"/>
      <c r="BZ121" s="926"/>
      <c r="CA121" s="926">
        <v>27884</v>
      </c>
      <c r="CB121" s="926"/>
      <c r="CC121" s="926"/>
      <c r="CD121" s="926"/>
      <c r="CE121" s="926"/>
      <c r="CF121" s="920">
        <v>2.5</v>
      </c>
      <c r="CG121" s="921"/>
      <c r="CH121" s="921"/>
      <c r="CI121" s="921"/>
      <c r="CJ121" s="921"/>
      <c r="CK121" s="1009"/>
      <c r="CL121" s="1010"/>
      <c r="CM121" s="1010"/>
      <c r="CN121" s="1010"/>
      <c r="CO121" s="1011"/>
      <c r="CP121" s="1019" t="s">
        <v>393</v>
      </c>
      <c r="CQ121" s="1020"/>
      <c r="CR121" s="1020"/>
      <c r="CS121" s="1020"/>
      <c r="CT121" s="1020"/>
      <c r="CU121" s="1020"/>
      <c r="CV121" s="1020"/>
      <c r="CW121" s="1020"/>
      <c r="CX121" s="1020"/>
      <c r="CY121" s="1020"/>
      <c r="CZ121" s="1020"/>
      <c r="DA121" s="1020"/>
      <c r="DB121" s="1020"/>
      <c r="DC121" s="1020"/>
      <c r="DD121" s="1020"/>
      <c r="DE121" s="1020"/>
      <c r="DF121" s="1021"/>
      <c r="DG121" s="925">
        <v>241827</v>
      </c>
      <c r="DH121" s="926"/>
      <c r="DI121" s="926"/>
      <c r="DJ121" s="926"/>
      <c r="DK121" s="926"/>
      <c r="DL121" s="926">
        <v>216924</v>
      </c>
      <c r="DM121" s="926"/>
      <c r="DN121" s="926"/>
      <c r="DO121" s="926"/>
      <c r="DP121" s="926"/>
      <c r="DQ121" s="926">
        <v>202806</v>
      </c>
      <c r="DR121" s="926"/>
      <c r="DS121" s="926"/>
      <c r="DT121" s="926"/>
      <c r="DU121" s="926"/>
      <c r="DV121" s="927">
        <v>18.2</v>
      </c>
      <c r="DW121" s="927"/>
      <c r="DX121" s="927"/>
      <c r="DY121" s="927"/>
      <c r="DZ121" s="928"/>
    </row>
    <row r="122" spans="1:130" s="230" customFormat="1" ht="26.25" customHeight="1" x14ac:dyDescent="0.15">
      <c r="A122" s="1057"/>
      <c r="B122" s="949"/>
      <c r="C122" s="922" t="s">
        <v>428</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122</v>
      </c>
      <c r="AB122" s="959"/>
      <c r="AC122" s="959"/>
      <c r="AD122" s="959"/>
      <c r="AE122" s="960"/>
      <c r="AF122" s="961" t="s">
        <v>122</v>
      </c>
      <c r="AG122" s="959"/>
      <c r="AH122" s="959"/>
      <c r="AI122" s="959"/>
      <c r="AJ122" s="960"/>
      <c r="AK122" s="961" t="s">
        <v>122</v>
      </c>
      <c r="AL122" s="959"/>
      <c r="AM122" s="959"/>
      <c r="AN122" s="959"/>
      <c r="AO122" s="960"/>
      <c r="AP122" s="962" t="s">
        <v>122</v>
      </c>
      <c r="AQ122" s="963"/>
      <c r="AR122" s="963"/>
      <c r="AS122" s="963"/>
      <c r="AT122" s="964"/>
      <c r="AU122" s="994"/>
      <c r="AV122" s="995"/>
      <c r="AW122" s="995"/>
      <c r="AX122" s="995"/>
      <c r="AY122" s="996"/>
      <c r="AZ122" s="973" t="s">
        <v>447</v>
      </c>
      <c r="BA122" s="965"/>
      <c r="BB122" s="965"/>
      <c r="BC122" s="965"/>
      <c r="BD122" s="965"/>
      <c r="BE122" s="965"/>
      <c r="BF122" s="965"/>
      <c r="BG122" s="965"/>
      <c r="BH122" s="965"/>
      <c r="BI122" s="965"/>
      <c r="BJ122" s="965"/>
      <c r="BK122" s="965"/>
      <c r="BL122" s="965"/>
      <c r="BM122" s="965"/>
      <c r="BN122" s="965"/>
      <c r="BO122" s="965"/>
      <c r="BP122" s="966"/>
      <c r="BQ122" s="999">
        <v>1899948</v>
      </c>
      <c r="BR122" s="1000"/>
      <c r="BS122" s="1000"/>
      <c r="BT122" s="1000"/>
      <c r="BU122" s="1000"/>
      <c r="BV122" s="1000">
        <v>1999712</v>
      </c>
      <c r="BW122" s="1000"/>
      <c r="BX122" s="1000"/>
      <c r="BY122" s="1000"/>
      <c r="BZ122" s="1000"/>
      <c r="CA122" s="1000">
        <v>1976523</v>
      </c>
      <c r="CB122" s="1000"/>
      <c r="CC122" s="1000"/>
      <c r="CD122" s="1000"/>
      <c r="CE122" s="1000"/>
      <c r="CF122" s="1017">
        <v>177.8</v>
      </c>
      <c r="CG122" s="1018"/>
      <c r="CH122" s="1018"/>
      <c r="CI122" s="1018"/>
      <c r="CJ122" s="1018"/>
      <c r="CK122" s="1009"/>
      <c r="CL122" s="1010"/>
      <c r="CM122" s="1010"/>
      <c r="CN122" s="1010"/>
      <c r="CO122" s="1011"/>
      <c r="CP122" s="1019" t="s">
        <v>389</v>
      </c>
      <c r="CQ122" s="1020"/>
      <c r="CR122" s="1020"/>
      <c r="CS122" s="1020"/>
      <c r="CT122" s="1020"/>
      <c r="CU122" s="1020"/>
      <c r="CV122" s="1020"/>
      <c r="CW122" s="1020"/>
      <c r="CX122" s="1020"/>
      <c r="CY122" s="1020"/>
      <c r="CZ122" s="1020"/>
      <c r="DA122" s="1020"/>
      <c r="DB122" s="1020"/>
      <c r="DC122" s="1020"/>
      <c r="DD122" s="1020"/>
      <c r="DE122" s="1020"/>
      <c r="DF122" s="1021"/>
      <c r="DG122" s="925" t="s">
        <v>122</v>
      </c>
      <c r="DH122" s="926"/>
      <c r="DI122" s="926"/>
      <c r="DJ122" s="926"/>
      <c r="DK122" s="926"/>
      <c r="DL122" s="926" t="s">
        <v>122</v>
      </c>
      <c r="DM122" s="926"/>
      <c r="DN122" s="926"/>
      <c r="DO122" s="926"/>
      <c r="DP122" s="926"/>
      <c r="DQ122" s="926" t="s">
        <v>122</v>
      </c>
      <c r="DR122" s="926"/>
      <c r="DS122" s="926"/>
      <c r="DT122" s="926"/>
      <c r="DU122" s="926"/>
      <c r="DV122" s="927" t="s">
        <v>122</v>
      </c>
      <c r="DW122" s="927"/>
      <c r="DX122" s="927"/>
      <c r="DY122" s="927"/>
      <c r="DZ122" s="928"/>
    </row>
    <row r="123" spans="1:130" s="230" customFormat="1" ht="26.25" customHeight="1" x14ac:dyDescent="0.15">
      <c r="A123" s="1057"/>
      <c r="B123" s="949"/>
      <c r="C123" s="922" t="s">
        <v>434</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t="s">
        <v>122</v>
      </c>
      <c r="AB123" s="959"/>
      <c r="AC123" s="959"/>
      <c r="AD123" s="959"/>
      <c r="AE123" s="960"/>
      <c r="AF123" s="961" t="s">
        <v>122</v>
      </c>
      <c r="AG123" s="959"/>
      <c r="AH123" s="959"/>
      <c r="AI123" s="959"/>
      <c r="AJ123" s="960"/>
      <c r="AK123" s="961" t="s">
        <v>122</v>
      </c>
      <c r="AL123" s="959"/>
      <c r="AM123" s="959"/>
      <c r="AN123" s="959"/>
      <c r="AO123" s="960"/>
      <c r="AP123" s="962" t="s">
        <v>122</v>
      </c>
      <c r="AQ123" s="963"/>
      <c r="AR123" s="963"/>
      <c r="AS123" s="963"/>
      <c r="AT123" s="964"/>
      <c r="AU123" s="997"/>
      <c r="AV123" s="998"/>
      <c r="AW123" s="998"/>
      <c r="AX123" s="998"/>
      <c r="AY123" s="998"/>
      <c r="AZ123" s="251" t="s">
        <v>177</v>
      </c>
      <c r="BA123" s="251"/>
      <c r="BB123" s="251"/>
      <c r="BC123" s="251"/>
      <c r="BD123" s="251"/>
      <c r="BE123" s="251"/>
      <c r="BF123" s="251"/>
      <c r="BG123" s="251"/>
      <c r="BH123" s="251"/>
      <c r="BI123" s="251"/>
      <c r="BJ123" s="251"/>
      <c r="BK123" s="251"/>
      <c r="BL123" s="251"/>
      <c r="BM123" s="251"/>
      <c r="BN123" s="251"/>
      <c r="BO123" s="977" t="s">
        <v>448</v>
      </c>
      <c r="BP123" s="1005"/>
      <c r="BQ123" s="1063">
        <v>3173258</v>
      </c>
      <c r="BR123" s="1064"/>
      <c r="BS123" s="1064"/>
      <c r="BT123" s="1064"/>
      <c r="BU123" s="1064"/>
      <c r="BV123" s="1064">
        <v>3414846</v>
      </c>
      <c r="BW123" s="1064"/>
      <c r="BX123" s="1064"/>
      <c r="BY123" s="1064"/>
      <c r="BZ123" s="1064"/>
      <c r="CA123" s="1064">
        <v>3450102</v>
      </c>
      <c r="CB123" s="1064"/>
      <c r="CC123" s="1064"/>
      <c r="CD123" s="1064"/>
      <c r="CE123" s="1064"/>
      <c r="CF123" s="1001"/>
      <c r="CG123" s="1002"/>
      <c r="CH123" s="1002"/>
      <c r="CI123" s="1002"/>
      <c r="CJ123" s="1003"/>
      <c r="CK123" s="1009"/>
      <c r="CL123" s="1010"/>
      <c r="CM123" s="1010"/>
      <c r="CN123" s="1010"/>
      <c r="CO123" s="1011"/>
      <c r="CP123" s="1019" t="s">
        <v>390</v>
      </c>
      <c r="CQ123" s="1020"/>
      <c r="CR123" s="1020"/>
      <c r="CS123" s="1020"/>
      <c r="CT123" s="1020"/>
      <c r="CU123" s="1020"/>
      <c r="CV123" s="1020"/>
      <c r="CW123" s="1020"/>
      <c r="CX123" s="1020"/>
      <c r="CY123" s="1020"/>
      <c r="CZ123" s="1020"/>
      <c r="DA123" s="1020"/>
      <c r="DB123" s="1020"/>
      <c r="DC123" s="1020"/>
      <c r="DD123" s="1020"/>
      <c r="DE123" s="1020"/>
      <c r="DF123" s="1021"/>
      <c r="DG123" s="958" t="s">
        <v>122</v>
      </c>
      <c r="DH123" s="959"/>
      <c r="DI123" s="959"/>
      <c r="DJ123" s="959"/>
      <c r="DK123" s="960"/>
      <c r="DL123" s="961" t="s">
        <v>122</v>
      </c>
      <c r="DM123" s="959"/>
      <c r="DN123" s="959"/>
      <c r="DO123" s="959"/>
      <c r="DP123" s="960"/>
      <c r="DQ123" s="961" t="s">
        <v>122</v>
      </c>
      <c r="DR123" s="959"/>
      <c r="DS123" s="959"/>
      <c r="DT123" s="959"/>
      <c r="DU123" s="960"/>
      <c r="DV123" s="962" t="s">
        <v>122</v>
      </c>
      <c r="DW123" s="963"/>
      <c r="DX123" s="963"/>
      <c r="DY123" s="963"/>
      <c r="DZ123" s="964"/>
    </row>
    <row r="124" spans="1:130" s="230" customFormat="1" ht="26.25" customHeight="1" thickBot="1" x14ac:dyDescent="0.2">
      <c r="A124" s="1057"/>
      <c r="B124" s="949"/>
      <c r="C124" s="922" t="s">
        <v>437</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122</v>
      </c>
      <c r="AB124" s="959"/>
      <c r="AC124" s="959"/>
      <c r="AD124" s="959"/>
      <c r="AE124" s="960"/>
      <c r="AF124" s="961" t="s">
        <v>122</v>
      </c>
      <c r="AG124" s="959"/>
      <c r="AH124" s="959"/>
      <c r="AI124" s="959"/>
      <c r="AJ124" s="960"/>
      <c r="AK124" s="961" t="s">
        <v>122</v>
      </c>
      <c r="AL124" s="959"/>
      <c r="AM124" s="959"/>
      <c r="AN124" s="959"/>
      <c r="AO124" s="960"/>
      <c r="AP124" s="962" t="s">
        <v>122</v>
      </c>
      <c r="AQ124" s="963"/>
      <c r="AR124" s="963"/>
      <c r="AS124" s="963"/>
      <c r="AT124" s="964"/>
      <c r="AU124" s="1059" t="s">
        <v>449</v>
      </c>
      <c r="AV124" s="1060"/>
      <c r="AW124" s="1060"/>
      <c r="AX124" s="1060"/>
      <c r="AY124" s="1060"/>
      <c r="AZ124" s="1060"/>
      <c r="BA124" s="1060"/>
      <c r="BB124" s="1060"/>
      <c r="BC124" s="1060"/>
      <c r="BD124" s="1060"/>
      <c r="BE124" s="1060"/>
      <c r="BF124" s="1060"/>
      <c r="BG124" s="1060"/>
      <c r="BH124" s="1060"/>
      <c r="BI124" s="1060"/>
      <c r="BJ124" s="1060"/>
      <c r="BK124" s="1060"/>
      <c r="BL124" s="1060"/>
      <c r="BM124" s="1060"/>
      <c r="BN124" s="1060"/>
      <c r="BO124" s="1060"/>
      <c r="BP124" s="1061"/>
      <c r="BQ124" s="1062">
        <v>20.399999999999999</v>
      </c>
      <c r="BR124" s="1027"/>
      <c r="BS124" s="1027"/>
      <c r="BT124" s="1027"/>
      <c r="BU124" s="1027"/>
      <c r="BV124" s="1027">
        <v>2.8</v>
      </c>
      <c r="BW124" s="1027"/>
      <c r="BX124" s="1027"/>
      <c r="BY124" s="1027"/>
      <c r="BZ124" s="1027"/>
      <c r="CA124" s="1027" t="s">
        <v>122</v>
      </c>
      <c r="CB124" s="1027"/>
      <c r="CC124" s="1027"/>
      <c r="CD124" s="1027"/>
      <c r="CE124" s="1027"/>
      <c r="CF124" s="1028"/>
      <c r="CG124" s="1029"/>
      <c r="CH124" s="1029"/>
      <c r="CI124" s="1029"/>
      <c r="CJ124" s="1030"/>
      <c r="CK124" s="1012"/>
      <c r="CL124" s="1012"/>
      <c r="CM124" s="1012"/>
      <c r="CN124" s="1012"/>
      <c r="CO124" s="1013"/>
      <c r="CP124" s="1019" t="s">
        <v>450</v>
      </c>
      <c r="CQ124" s="1020"/>
      <c r="CR124" s="1020"/>
      <c r="CS124" s="1020"/>
      <c r="CT124" s="1020"/>
      <c r="CU124" s="1020"/>
      <c r="CV124" s="1020"/>
      <c r="CW124" s="1020"/>
      <c r="CX124" s="1020"/>
      <c r="CY124" s="1020"/>
      <c r="CZ124" s="1020"/>
      <c r="DA124" s="1020"/>
      <c r="DB124" s="1020"/>
      <c r="DC124" s="1020"/>
      <c r="DD124" s="1020"/>
      <c r="DE124" s="1020"/>
      <c r="DF124" s="1021"/>
      <c r="DG124" s="1004" t="s">
        <v>122</v>
      </c>
      <c r="DH124" s="986"/>
      <c r="DI124" s="986"/>
      <c r="DJ124" s="986"/>
      <c r="DK124" s="987"/>
      <c r="DL124" s="985" t="s">
        <v>122</v>
      </c>
      <c r="DM124" s="986"/>
      <c r="DN124" s="986"/>
      <c r="DO124" s="986"/>
      <c r="DP124" s="987"/>
      <c r="DQ124" s="985" t="s">
        <v>122</v>
      </c>
      <c r="DR124" s="986"/>
      <c r="DS124" s="986"/>
      <c r="DT124" s="986"/>
      <c r="DU124" s="987"/>
      <c r="DV124" s="988" t="s">
        <v>122</v>
      </c>
      <c r="DW124" s="989"/>
      <c r="DX124" s="989"/>
      <c r="DY124" s="989"/>
      <c r="DZ124" s="990"/>
    </row>
    <row r="125" spans="1:130" s="230" customFormat="1" ht="26.25" customHeight="1" x14ac:dyDescent="0.15">
      <c r="A125" s="1057"/>
      <c r="B125" s="949"/>
      <c r="C125" s="922" t="s">
        <v>439</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122</v>
      </c>
      <c r="AB125" s="959"/>
      <c r="AC125" s="959"/>
      <c r="AD125" s="959"/>
      <c r="AE125" s="960"/>
      <c r="AF125" s="961" t="s">
        <v>122</v>
      </c>
      <c r="AG125" s="959"/>
      <c r="AH125" s="959"/>
      <c r="AI125" s="959"/>
      <c r="AJ125" s="960"/>
      <c r="AK125" s="961" t="s">
        <v>122</v>
      </c>
      <c r="AL125" s="959"/>
      <c r="AM125" s="959"/>
      <c r="AN125" s="959"/>
      <c r="AO125" s="960"/>
      <c r="AP125" s="962" t="s">
        <v>122</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451</v>
      </c>
      <c r="CL125" s="1007"/>
      <c r="CM125" s="1007"/>
      <c r="CN125" s="1007"/>
      <c r="CO125" s="1008"/>
      <c r="CP125" s="929" t="s">
        <v>452</v>
      </c>
      <c r="CQ125" s="897"/>
      <c r="CR125" s="897"/>
      <c r="CS125" s="897"/>
      <c r="CT125" s="897"/>
      <c r="CU125" s="897"/>
      <c r="CV125" s="897"/>
      <c r="CW125" s="897"/>
      <c r="CX125" s="897"/>
      <c r="CY125" s="897"/>
      <c r="CZ125" s="897"/>
      <c r="DA125" s="897"/>
      <c r="DB125" s="897"/>
      <c r="DC125" s="897"/>
      <c r="DD125" s="897"/>
      <c r="DE125" s="897"/>
      <c r="DF125" s="898"/>
      <c r="DG125" s="930" t="s">
        <v>122</v>
      </c>
      <c r="DH125" s="931"/>
      <c r="DI125" s="931"/>
      <c r="DJ125" s="931"/>
      <c r="DK125" s="931"/>
      <c r="DL125" s="931" t="s">
        <v>122</v>
      </c>
      <c r="DM125" s="931"/>
      <c r="DN125" s="931"/>
      <c r="DO125" s="931"/>
      <c r="DP125" s="931"/>
      <c r="DQ125" s="931" t="s">
        <v>122</v>
      </c>
      <c r="DR125" s="931"/>
      <c r="DS125" s="931"/>
      <c r="DT125" s="931"/>
      <c r="DU125" s="931"/>
      <c r="DV125" s="932" t="s">
        <v>122</v>
      </c>
      <c r="DW125" s="932"/>
      <c r="DX125" s="932"/>
      <c r="DY125" s="932"/>
      <c r="DZ125" s="933"/>
    </row>
    <row r="126" spans="1:130" s="230" customFormat="1" ht="26.25" customHeight="1" thickBot="1" x14ac:dyDescent="0.2">
      <c r="A126" s="1057"/>
      <c r="B126" s="949"/>
      <c r="C126" s="922" t="s">
        <v>441</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v>20871</v>
      </c>
      <c r="AB126" s="959"/>
      <c r="AC126" s="959"/>
      <c r="AD126" s="959"/>
      <c r="AE126" s="960"/>
      <c r="AF126" s="961">
        <v>20871</v>
      </c>
      <c r="AG126" s="959"/>
      <c r="AH126" s="959"/>
      <c r="AI126" s="959"/>
      <c r="AJ126" s="960"/>
      <c r="AK126" s="961">
        <v>20871</v>
      </c>
      <c r="AL126" s="959"/>
      <c r="AM126" s="959"/>
      <c r="AN126" s="959"/>
      <c r="AO126" s="960"/>
      <c r="AP126" s="962">
        <v>1.9</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453</v>
      </c>
      <c r="CQ126" s="923"/>
      <c r="CR126" s="923"/>
      <c r="CS126" s="923"/>
      <c r="CT126" s="923"/>
      <c r="CU126" s="923"/>
      <c r="CV126" s="923"/>
      <c r="CW126" s="923"/>
      <c r="CX126" s="923"/>
      <c r="CY126" s="923"/>
      <c r="CZ126" s="923"/>
      <c r="DA126" s="923"/>
      <c r="DB126" s="923"/>
      <c r="DC126" s="923"/>
      <c r="DD126" s="923"/>
      <c r="DE126" s="923"/>
      <c r="DF126" s="924"/>
      <c r="DG126" s="925" t="s">
        <v>122</v>
      </c>
      <c r="DH126" s="926"/>
      <c r="DI126" s="926"/>
      <c r="DJ126" s="926"/>
      <c r="DK126" s="926"/>
      <c r="DL126" s="926" t="s">
        <v>122</v>
      </c>
      <c r="DM126" s="926"/>
      <c r="DN126" s="926"/>
      <c r="DO126" s="926"/>
      <c r="DP126" s="926"/>
      <c r="DQ126" s="926" t="s">
        <v>122</v>
      </c>
      <c r="DR126" s="926"/>
      <c r="DS126" s="926"/>
      <c r="DT126" s="926"/>
      <c r="DU126" s="926"/>
      <c r="DV126" s="927" t="s">
        <v>122</v>
      </c>
      <c r="DW126" s="927"/>
      <c r="DX126" s="927"/>
      <c r="DY126" s="927"/>
      <c r="DZ126" s="928"/>
    </row>
    <row r="127" spans="1:130" s="230" customFormat="1" ht="26.25" customHeight="1" x14ac:dyDescent="0.15">
      <c r="A127" s="1058"/>
      <c r="B127" s="951"/>
      <c r="C127" s="973" t="s">
        <v>454</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t="s">
        <v>122</v>
      </c>
      <c r="AB127" s="959"/>
      <c r="AC127" s="959"/>
      <c r="AD127" s="959"/>
      <c r="AE127" s="960"/>
      <c r="AF127" s="961" t="s">
        <v>122</v>
      </c>
      <c r="AG127" s="959"/>
      <c r="AH127" s="959"/>
      <c r="AI127" s="959"/>
      <c r="AJ127" s="960"/>
      <c r="AK127" s="961" t="s">
        <v>122</v>
      </c>
      <c r="AL127" s="959"/>
      <c r="AM127" s="959"/>
      <c r="AN127" s="959"/>
      <c r="AO127" s="960"/>
      <c r="AP127" s="962" t="s">
        <v>122</v>
      </c>
      <c r="AQ127" s="963"/>
      <c r="AR127" s="963"/>
      <c r="AS127" s="963"/>
      <c r="AT127" s="964"/>
      <c r="AU127" s="232"/>
      <c r="AV127" s="232"/>
      <c r="AW127" s="232"/>
      <c r="AX127" s="1031" t="s">
        <v>455</v>
      </c>
      <c r="AY127" s="1032"/>
      <c r="AZ127" s="1032"/>
      <c r="BA127" s="1032"/>
      <c r="BB127" s="1032"/>
      <c r="BC127" s="1032"/>
      <c r="BD127" s="1032"/>
      <c r="BE127" s="1033"/>
      <c r="BF127" s="1034" t="s">
        <v>456</v>
      </c>
      <c r="BG127" s="1032"/>
      <c r="BH127" s="1032"/>
      <c r="BI127" s="1032"/>
      <c r="BJ127" s="1032"/>
      <c r="BK127" s="1032"/>
      <c r="BL127" s="1033"/>
      <c r="BM127" s="1034" t="s">
        <v>457</v>
      </c>
      <c r="BN127" s="1032"/>
      <c r="BO127" s="1032"/>
      <c r="BP127" s="1032"/>
      <c r="BQ127" s="1032"/>
      <c r="BR127" s="1032"/>
      <c r="BS127" s="1033"/>
      <c r="BT127" s="1034" t="s">
        <v>458</v>
      </c>
      <c r="BU127" s="1032"/>
      <c r="BV127" s="1032"/>
      <c r="BW127" s="1032"/>
      <c r="BX127" s="1032"/>
      <c r="BY127" s="1032"/>
      <c r="BZ127" s="1055"/>
      <c r="CA127" s="232"/>
      <c r="CB127" s="232"/>
      <c r="CC127" s="232"/>
      <c r="CD127" s="255"/>
      <c r="CE127" s="255"/>
      <c r="CF127" s="255"/>
      <c r="CG127" s="232"/>
      <c r="CH127" s="232"/>
      <c r="CI127" s="232"/>
      <c r="CJ127" s="254"/>
      <c r="CK127" s="1023"/>
      <c r="CL127" s="1010"/>
      <c r="CM127" s="1010"/>
      <c r="CN127" s="1010"/>
      <c r="CO127" s="1011"/>
      <c r="CP127" s="922" t="s">
        <v>459</v>
      </c>
      <c r="CQ127" s="923"/>
      <c r="CR127" s="923"/>
      <c r="CS127" s="923"/>
      <c r="CT127" s="923"/>
      <c r="CU127" s="923"/>
      <c r="CV127" s="923"/>
      <c r="CW127" s="923"/>
      <c r="CX127" s="923"/>
      <c r="CY127" s="923"/>
      <c r="CZ127" s="923"/>
      <c r="DA127" s="923"/>
      <c r="DB127" s="923"/>
      <c r="DC127" s="923"/>
      <c r="DD127" s="923"/>
      <c r="DE127" s="923"/>
      <c r="DF127" s="924"/>
      <c r="DG127" s="925" t="s">
        <v>122</v>
      </c>
      <c r="DH127" s="926"/>
      <c r="DI127" s="926"/>
      <c r="DJ127" s="926"/>
      <c r="DK127" s="926"/>
      <c r="DL127" s="926" t="s">
        <v>122</v>
      </c>
      <c r="DM127" s="926"/>
      <c r="DN127" s="926"/>
      <c r="DO127" s="926"/>
      <c r="DP127" s="926"/>
      <c r="DQ127" s="926" t="s">
        <v>122</v>
      </c>
      <c r="DR127" s="926"/>
      <c r="DS127" s="926"/>
      <c r="DT127" s="926"/>
      <c r="DU127" s="926"/>
      <c r="DV127" s="927" t="s">
        <v>122</v>
      </c>
      <c r="DW127" s="927"/>
      <c r="DX127" s="927"/>
      <c r="DY127" s="927"/>
      <c r="DZ127" s="928"/>
    </row>
    <row r="128" spans="1:130" s="230" customFormat="1" ht="26.25" customHeight="1" thickBot="1" x14ac:dyDescent="0.2">
      <c r="A128" s="1041" t="s">
        <v>460</v>
      </c>
      <c r="B128" s="1042"/>
      <c r="C128" s="1042"/>
      <c r="D128" s="1042"/>
      <c r="E128" s="1042"/>
      <c r="F128" s="1042"/>
      <c r="G128" s="1042"/>
      <c r="H128" s="1042"/>
      <c r="I128" s="1042"/>
      <c r="J128" s="1042"/>
      <c r="K128" s="1042"/>
      <c r="L128" s="1042"/>
      <c r="M128" s="1042"/>
      <c r="N128" s="1042"/>
      <c r="O128" s="1042"/>
      <c r="P128" s="1042"/>
      <c r="Q128" s="1042"/>
      <c r="R128" s="1042"/>
      <c r="S128" s="1042"/>
      <c r="T128" s="1042"/>
      <c r="U128" s="1042"/>
      <c r="V128" s="1042"/>
      <c r="W128" s="1043" t="s">
        <v>461</v>
      </c>
      <c r="X128" s="1043"/>
      <c r="Y128" s="1043"/>
      <c r="Z128" s="1044"/>
      <c r="AA128" s="1045">
        <v>6080</v>
      </c>
      <c r="AB128" s="1046"/>
      <c r="AC128" s="1046"/>
      <c r="AD128" s="1046"/>
      <c r="AE128" s="1047"/>
      <c r="AF128" s="1048">
        <v>6468</v>
      </c>
      <c r="AG128" s="1046"/>
      <c r="AH128" s="1046"/>
      <c r="AI128" s="1046"/>
      <c r="AJ128" s="1047"/>
      <c r="AK128" s="1048">
        <v>4636</v>
      </c>
      <c r="AL128" s="1046"/>
      <c r="AM128" s="1046"/>
      <c r="AN128" s="1046"/>
      <c r="AO128" s="1047"/>
      <c r="AP128" s="1049"/>
      <c r="AQ128" s="1050"/>
      <c r="AR128" s="1050"/>
      <c r="AS128" s="1050"/>
      <c r="AT128" s="1051"/>
      <c r="AU128" s="232"/>
      <c r="AV128" s="232"/>
      <c r="AW128" s="232"/>
      <c r="AX128" s="896" t="s">
        <v>462</v>
      </c>
      <c r="AY128" s="897"/>
      <c r="AZ128" s="897"/>
      <c r="BA128" s="897"/>
      <c r="BB128" s="897"/>
      <c r="BC128" s="897"/>
      <c r="BD128" s="897"/>
      <c r="BE128" s="898"/>
      <c r="BF128" s="1052" t="s">
        <v>122</v>
      </c>
      <c r="BG128" s="1053"/>
      <c r="BH128" s="1053"/>
      <c r="BI128" s="1053"/>
      <c r="BJ128" s="1053"/>
      <c r="BK128" s="1053"/>
      <c r="BL128" s="1054"/>
      <c r="BM128" s="1052">
        <v>15</v>
      </c>
      <c r="BN128" s="1053"/>
      <c r="BO128" s="1053"/>
      <c r="BP128" s="1053"/>
      <c r="BQ128" s="1053"/>
      <c r="BR128" s="1053"/>
      <c r="BS128" s="1054"/>
      <c r="BT128" s="1052">
        <v>20</v>
      </c>
      <c r="BU128" s="1053"/>
      <c r="BV128" s="1053"/>
      <c r="BW128" s="1053"/>
      <c r="BX128" s="1053"/>
      <c r="BY128" s="1053"/>
      <c r="BZ128" s="1076"/>
      <c r="CA128" s="255"/>
      <c r="CB128" s="255"/>
      <c r="CC128" s="255"/>
      <c r="CD128" s="255"/>
      <c r="CE128" s="255"/>
      <c r="CF128" s="255"/>
      <c r="CG128" s="232"/>
      <c r="CH128" s="232"/>
      <c r="CI128" s="232"/>
      <c r="CJ128" s="254"/>
      <c r="CK128" s="1024"/>
      <c r="CL128" s="1025"/>
      <c r="CM128" s="1025"/>
      <c r="CN128" s="1025"/>
      <c r="CO128" s="1026"/>
      <c r="CP128" s="1035" t="s">
        <v>463</v>
      </c>
      <c r="CQ128" s="726"/>
      <c r="CR128" s="726"/>
      <c r="CS128" s="726"/>
      <c r="CT128" s="726"/>
      <c r="CU128" s="726"/>
      <c r="CV128" s="726"/>
      <c r="CW128" s="726"/>
      <c r="CX128" s="726"/>
      <c r="CY128" s="726"/>
      <c r="CZ128" s="726"/>
      <c r="DA128" s="726"/>
      <c r="DB128" s="726"/>
      <c r="DC128" s="726"/>
      <c r="DD128" s="726"/>
      <c r="DE128" s="726"/>
      <c r="DF128" s="1036"/>
      <c r="DG128" s="1037" t="s">
        <v>122</v>
      </c>
      <c r="DH128" s="1038"/>
      <c r="DI128" s="1038"/>
      <c r="DJ128" s="1038"/>
      <c r="DK128" s="1038"/>
      <c r="DL128" s="1038" t="s">
        <v>122</v>
      </c>
      <c r="DM128" s="1038"/>
      <c r="DN128" s="1038"/>
      <c r="DO128" s="1038"/>
      <c r="DP128" s="1038"/>
      <c r="DQ128" s="1038" t="s">
        <v>122</v>
      </c>
      <c r="DR128" s="1038"/>
      <c r="DS128" s="1038"/>
      <c r="DT128" s="1038"/>
      <c r="DU128" s="1038"/>
      <c r="DV128" s="1039" t="s">
        <v>122</v>
      </c>
      <c r="DW128" s="1039"/>
      <c r="DX128" s="1039"/>
      <c r="DY128" s="1039"/>
      <c r="DZ128" s="1040"/>
    </row>
    <row r="129" spans="1:131" s="230" customFormat="1" ht="26.25" customHeight="1" x14ac:dyDescent="0.15">
      <c r="A129" s="934" t="s">
        <v>102</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464</v>
      </c>
      <c r="X129" s="1071"/>
      <c r="Y129" s="1071"/>
      <c r="Z129" s="1072"/>
      <c r="AA129" s="958">
        <v>1354941</v>
      </c>
      <c r="AB129" s="959"/>
      <c r="AC129" s="959"/>
      <c r="AD129" s="959"/>
      <c r="AE129" s="960"/>
      <c r="AF129" s="961">
        <v>1364491</v>
      </c>
      <c r="AG129" s="959"/>
      <c r="AH129" s="959"/>
      <c r="AI129" s="959"/>
      <c r="AJ129" s="960"/>
      <c r="AK129" s="961">
        <v>1352599</v>
      </c>
      <c r="AL129" s="959"/>
      <c r="AM129" s="959"/>
      <c r="AN129" s="959"/>
      <c r="AO129" s="960"/>
      <c r="AP129" s="1073"/>
      <c r="AQ129" s="1074"/>
      <c r="AR129" s="1074"/>
      <c r="AS129" s="1074"/>
      <c r="AT129" s="1075"/>
      <c r="AU129" s="233"/>
      <c r="AV129" s="233"/>
      <c r="AW129" s="233"/>
      <c r="AX129" s="1065" t="s">
        <v>465</v>
      </c>
      <c r="AY129" s="923"/>
      <c r="AZ129" s="923"/>
      <c r="BA129" s="923"/>
      <c r="BB129" s="923"/>
      <c r="BC129" s="923"/>
      <c r="BD129" s="923"/>
      <c r="BE129" s="924"/>
      <c r="BF129" s="1066" t="s">
        <v>122</v>
      </c>
      <c r="BG129" s="1067"/>
      <c r="BH129" s="1067"/>
      <c r="BI129" s="1067"/>
      <c r="BJ129" s="1067"/>
      <c r="BK129" s="1067"/>
      <c r="BL129" s="1068"/>
      <c r="BM129" s="1066">
        <v>20</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34" t="s">
        <v>466</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467</v>
      </c>
      <c r="X130" s="1071"/>
      <c r="Y130" s="1071"/>
      <c r="Z130" s="1072"/>
      <c r="AA130" s="958">
        <v>218229</v>
      </c>
      <c r="AB130" s="959"/>
      <c r="AC130" s="959"/>
      <c r="AD130" s="959"/>
      <c r="AE130" s="960"/>
      <c r="AF130" s="961">
        <v>252200</v>
      </c>
      <c r="AG130" s="959"/>
      <c r="AH130" s="959"/>
      <c r="AI130" s="959"/>
      <c r="AJ130" s="960"/>
      <c r="AK130" s="961">
        <v>240909</v>
      </c>
      <c r="AL130" s="959"/>
      <c r="AM130" s="959"/>
      <c r="AN130" s="959"/>
      <c r="AO130" s="960"/>
      <c r="AP130" s="1073"/>
      <c r="AQ130" s="1074"/>
      <c r="AR130" s="1074"/>
      <c r="AS130" s="1074"/>
      <c r="AT130" s="1075"/>
      <c r="AU130" s="233"/>
      <c r="AV130" s="233"/>
      <c r="AW130" s="233"/>
      <c r="AX130" s="1065" t="s">
        <v>468</v>
      </c>
      <c r="AY130" s="923"/>
      <c r="AZ130" s="923"/>
      <c r="BA130" s="923"/>
      <c r="BB130" s="923"/>
      <c r="BC130" s="923"/>
      <c r="BD130" s="923"/>
      <c r="BE130" s="924"/>
      <c r="BF130" s="1101">
        <v>10.199999999999999</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469</v>
      </c>
      <c r="X131" s="1108"/>
      <c r="Y131" s="1108"/>
      <c r="Z131" s="1109"/>
      <c r="AA131" s="1004">
        <v>1136712</v>
      </c>
      <c r="AB131" s="986"/>
      <c r="AC131" s="986"/>
      <c r="AD131" s="986"/>
      <c r="AE131" s="987"/>
      <c r="AF131" s="985">
        <v>1112291</v>
      </c>
      <c r="AG131" s="986"/>
      <c r="AH131" s="986"/>
      <c r="AI131" s="986"/>
      <c r="AJ131" s="987"/>
      <c r="AK131" s="985">
        <v>1111690</v>
      </c>
      <c r="AL131" s="986"/>
      <c r="AM131" s="986"/>
      <c r="AN131" s="986"/>
      <c r="AO131" s="987"/>
      <c r="AP131" s="1110"/>
      <c r="AQ131" s="1111"/>
      <c r="AR131" s="1111"/>
      <c r="AS131" s="1111"/>
      <c r="AT131" s="1112"/>
      <c r="AU131" s="233"/>
      <c r="AV131" s="233"/>
      <c r="AW131" s="233"/>
      <c r="AX131" s="1083" t="s">
        <v>470</v>
      </c>
      <c r="AY131" s="726"/>
      <c r="AZ131" s="726"/>
      <c r="BA131" s="726"/>
      <c r="BB131" s="726"/>
      <c r="BC131" s="726"/>
      <c r="BD131" s="726"/>
      <c r="BE131" s="1036"/>
      <c r="BF131" s="1084" t="s">
        <v>122</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090" t="s">
        <v>471</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472</v>
      </c>
      <c r="W132" s="1094"/>
      <c r="X132" s="1094"/>
      <c r="Y132" s="1094"/>
      <c r="Z132" s="1095"/>
      <c r="AA132" s="1096">
        <v>11.5360795</v>
      </c>
      <c r="AB132" s="1097"/>
      <c r="AC132" s="1097"/>
      <c r="AD132" s="1097"/>
      <c r="AE132" s="1098"/>
      <c r="AF132" s="1099">
        <v>10.08225365</v>
      </c>
      <c r="AG132" s="1097"/>
      <c r="AH132" s="1097"/>
      <c r="AI132" s="1097"/>
      <c r="AJ132" s="1098"/>
      <c r="AK132" s="1099">
        <v>9.1448155510000007</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473</v>
      </c>
      <c r="W133" s="1077"/>
      <c r="X133" s="1077"/>
      <c r="Y133" s="1077"/>
      <c r="Z133" s="1078"/>
      <c r="AA133" s="1079">
        <v>11.5</v>
      </c>
      <c r="AB133" s="1080"/>
      <c r="AC133" s="1080"/>
      <c r="AD133" s="1080"/>
      <c r="AE133" s="1081"/>
      <c r="AF133" s="1079">
        <v>11</v>
      </c>
      <c r="AG133" s="1080"/>
      <c r="AH133" s="1080"/>
      <c r="AI133" s="1080"/>
      <c r="AJ133" s="1081"/>
      <c r="AK133" s="1079">
        <v>10.199999999999999</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gdYhFh6pdQcwB1DuqV0/3lXrzpzk7TESAsTjXbtaQwfYG4ml4Ji4MLShqwDl9vWj+FZng1RnGmRluBPkh7N32g==" saltValue="HpzKaXuIm3nag6wEBbk+3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A4" zoomScaleNormal="85" zoomScaleSheetLayoutView="10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474</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kR4Jswr/X2f8QRCoaQkBTu7dFFUvyvaJ98uClHaX8X+kcldLzX4u/gyTLqvJCb+mJA02/v7UkIvFwlnEpinGzQ==" saltValue="FWCS660KzvR7ZbAsPHCqq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AB58"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enT/w7FyjqZUb19zx01e8jjseYvYZ3jekMf0o+67M0KXzETo+2XpLsKrumEVpGZNHxrtSpghz7yW5nDCHozltw==" saltValue="4zT4qlmrECcP7HqwGoknhw=="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topLeftCell="B1"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475</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476</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477</v>
      </c>
      <c r="AP7" s="272"/>
      <c r="AQ7" s="273" t="s">
        <v>478</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479</v>
      </c>
      <c r="AQ8" s="279" t="s">
        <v>480</v>
      </c>
      <c r="AR8" s="280" t="s">
        <v>481</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482</v>
      </c>
      <c r="AL9" s="1117"/>
      <c r="AM9" s="1117"/>
      <c r="AN9" s="1118"/>
      <c r="AO9" s="281">
        <v>325111</v>
      </c>
      <c r="AP9" s="281">
        <v>261764</v>
      </c>
      <c r="AQ9" s="282">
        <v>243450</v>
      </c>
      <c r="AR9" s="283">
        <v>7.5</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483</v>
      </c>
      <c r="AL10" s="1117"/>
      <c r="AM10" s="1117"/>
      <c r="AN10" s="1118"/>
      <c r="AO10" s="284">
        <v>52907</v>
      </c>
      <c r="AP10" s="284">
        <v>42598</v>
      </c>
      <c r="AQ10" s="285">
        <v>36828</v>
      </c>
      <c r="AR10" s="286">
        <v>15.7</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484</v>
      </c>
      <c r="AL11" s="1117"/>
      <c r="AM11" s="1117"/>
      <c r="AN11" s="1118"/>
      <c r="AO11" s="284" t="s">
        <v>485</v>
      </c>
      <c r="AP11" s="284" t="s">
        <v>485</v>
      </c>
      <c r="AQ11" s="285">
        <v>2575</v>
      </c>
      <c r="AR11" s="286" t="s">
        <v>485</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486</v>
      </c>
      <c r="AL12" s="1117"/>
      <c r="AM12" s="1117"/>
      <c r="AN12" s="1118"/>
      <c r="AO12" s="284" t="s">
        <v>485</v>
      </c>
      <c r="AP12" s="284" t="s">
        <v>485</v>
      </c>
      <c r="AQ12" s="285" t="s">
        <v>485</v>
      </c>
      <c r="AR12" s="286" t="s">
        <v>485</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487</v>
      </c>
      <c r="AL13" s="1117"/>
      <c r="AM13" s="1117"/>
      <c r="AN13" s="1118"/>
      <c r="AO13" s="284">
        <v>27524</v>
      </c>
      <c r="AP13" s="284">
        <v>22161</v>
      </c>
      <c r="AQ13" s="285">
        <v>11862</v>
      </c>
      <c r="AR13" s="286">
        <v>86.8</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488</v>
      </c>
      <c r="AL14" s="1117"/>
      <c r="AM14" s="1117"/>
      <c r="AN14" s="1118"/>
      <c r="AO14" s="284">
        <v>10924</v>
      </c>
      <c r="AP14" s="284">
        <v>8795</v>
      </c>
      <c r="AQ14" s="285">
        <v>4647</v>
      </c>
      <c r="AR14" s="286">
        <v>89.3</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489</v>
      </c>
      <c r="AL15" s="1120"/>
      <c r="AM15" s="1120"/>
      <c r="AN15" s="1121"/>
      <c r="AO15" s="284">
        <v>-17077</v>
      </c>
      <c r="AP15" s="284">
        <v>-13750</v>
      </c>
      <c r="AQ15" s="285">
        <v>-13358</v>
      </c>
      <c r="AR15" s="286">
        <v>2.9</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177</v>
      </c>
      <c r="AL16" s="1120"/>
      <c r="AM16" s="1120"/>
      <c r="AN16" s="1121"/>
      <c r="AO16" s="284">
        <v>399389</v>
      </c>
      <c r="AP16" s="284">
        <v>321569</v>
      </c>
      <c r="AQ16" s="285">
        <v>286004</v>
      </c>
      <c r="AR16" s="286">
        <v>12.4</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490</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491</v>
      </c>
      <c r="AP20" s="293" t="s">
        <v>492</v>
      </c>
      <c r="AQ20" s="294" t="s">
        <v>493</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494</v>
      </c>
      <c r="AL21" s="1123"/>
      <c r="AM21" s="1123"/>
      <c r="AN21" s="1124"/>
      <c r="AO21" s="297">
        <v>28.18</v>
      </c>
      <c r="AP21" s="298">
        <v>24.25</v>
      </c>
      <c r="AQ21" s="299">
        <v>3.93</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495</v>
      </c>
      <c r="AL22" s="1123"/>
      <c r="AM22" s="1123"/>
      <c r="AN22" s="1124"/>
      <c r="AO22" s="302">
        <v>89.3</v>
      </c>
      <c r="AP22" s="303">
        <v>95.4</v>
      </c>
      <c r="AQ22" s="304">
        <v>-6.1</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13" t="s">
        <v>496</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x14ac:dyDescent="0.15">
      <c r="A27" s="309"/>
      <c r="AO27" s="262"/>
      <c r="AP27" s="262"/>
      <c r="AQ27" s="262"/>
      <c r="AR27" s="262"/>
      <c r="AS27" s="262"/>
      <c r="AT27" s="262"/>
    </row>
    <row r="28" spans="1:46" ht="17.25" x14ac:dyDescent="0.15">
      <c r="A28" s="263" t="s">
        <v>497</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498</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477</v>
      </c>
      <c r="AP30" s="272"/>
      <c r="AQ30" s="273" t="s">
        <v>478</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479</v>
      </c>
      <c r="AQ31" s="279" t="s">
        <v>480</v>
      </c>
      <c r="AR31" s="280" t="s">
        <v>481</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499</v>
      </c>
      <c r="AL32" s="1131"/>
      <c r="AM32" s="1131"/>
      <c r="AN32" s="1132"/>
      <c r="AO32" s="312">
        <v>207383</v>
      </c>
      <c r="AP32" s="312">
        <v>166975</v>
      </c>
      <c r="AQ32" s="313">
        <v>167387</v>
      </c>
      <c r="AR32" s="314">
        <v>-0.2</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500</v>
      </c>
      <c r="AL33" s="1131"/>
      <c r="AM33" s="1131"/>
      <c r="AN33" s="1132"/>
      <c r="AO33" s="312" t="s">
        <v>485</v>
      </c>
      <c r="AP33" s="312" t="s">
        <v>485</v>
      </c>
      <c r="AQ33" s="313" t="s">
        <v>485</v>
      </c>
      <c r="AR33" s="314" t="s">
        <v>485</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501</v>
      </c>
      <c r="AL34" s="1131"/>
      <c r="AM34" s="1131"/>
      <c r="AN34" s="1132"/>
      <c r="AO34" s="312" t="s">
        <v>485</v>
      </c>
      <c r="AP34" s="312" t="s">
        <v>485</v>
      </c>
      <c r="AQ34" s="313">
        <v>5</v>
      </c>
      <c r="AR34" s="314" t="s">
        <v>485</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502</v>
      </c>
      <c r="AL35" s="1131"/>
      <c r="AM35" s="1131"/>
      <c r="AN35" s="1132"/>
      <c r="AO35" s="312">
        <v>115590</v>
      </c>
      <c r="AP35" s="312">
        <v>93068</v>
      </c>
      <c r="AQ35" s="313">
        <v>34589</v>
      </c>
      <c r="AR35" s="314">
        <v>169.1</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503</v>
      </c>
      <c r="AL36" s="1131"/>
      <c r="AM36" s="1131"/>
      <c r="AN36" s="1132"/>
      <c r="AO36" s="312">
        <v>3363</v>
      </c>
      <c r="AP36" s="312">
        <v>2708</v>
      </c>
      <c r="AQ36" s="313">
        <v>2508</v>
      </c>
      <c r="AR36" s="314">
        <v>8</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504</v>
      </c>
      <c r="AL37" s="1131"/>
      <c r="AM37" s="1131"/>
      <c r="AN37" s="1132"/>
      <c r="AO37" s="312">
        <v>20871</v>
      </c>
      <c r="AP37" s="312">
        <v>16804</v>
      </c>
      <c r="AQ37" s="313">
        <v>1525</v>
      </c>
      <c r="AR37" s="314">
        <v>1001.9</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505</v>
      </c>
      <c r="AL38" s="1134"/>
      <c r="AM38" s="1134"/>
      <c r="AN38" s="1135"/>
      <c r="AO38" s="315" t="s">
        <v>485</v>
      </c>
      <c r="AP38" s="315" t="s">
        <v>485</v>
      </c>
      <c r="AQ38" s="316">
        <v>44</v>
      </c>
      <c r="AR38" s="304" t="s">
        <v>485</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506</v>
      </c>
      <c r="AL39" s="1134"/>
      <c r="AM39" s="1134"/>
      <c r="AN39" s="1135"/>
      <c r="AO39" s="312">
        <v>-4636</v>
      </c>
      <c r="AP39" s="312">
        <v>-3733</v>
      </c>
      <c r="AQ39" s="313">
        <v>-7489</v>
      </c>
      <c r="AR39" s="314">
        <v>-50.2</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507</v>
      </c>
      <c r="AL40" s="1131"/>
      <c r="AM40" s="1131"/>
      <c r="AN40" s="1132"/>
      <c r="AO40" s="312">
        <v>-240909</v>
      </c>
      <c r="AP40" s="312">
        <v>-193969</v>
      </c>
      <c r="AQ40" s="313">
        <v>-138932</v>
      </c>
      <c r="AR40" s="314">
        <v>39.6</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287</v>
      </c>
      <c r="AL41" s="1137"/>
      <c r="AM41" s="1137"/>
      <c r="AN41" s="1138"/>
      <c r="AO41" s="312">
        <v>101662</v>
      </c>
      <c r="AP41" s="312">
        <v>81853</v>
      </c>
      <c r="AQ41" s="313">
        <v>59636</v>
      </c>
      <c r="AR41" s="314">
        <v>37.299999999999997</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508</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509</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477</v>
      </c>
      <c r="AN49" s="1127" t="s">
        <v>510</v>
      </c>
      <c r="AO49" s="1128"/>
      <c r="AP49" s="1128"/>
      <c r="AQ49" s="1128"/>
      <c r="AR49" s="1129"/>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511</v>
      </c>
      <c r="AO50" s="329" t="s">
        <v>512</v>
      </c>
      <c r="AP50" s="330" t="s">
        <v>513</v>
      </c>
      <c r="AQ50" s="331" t="s">
        <v>514</v>
      </c>
      <c r="AR50" s="332" t="s">
        <v>515</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516</v>
      </c>
      <c r="AL51" s="325"/>
      <c r="AM51" s="333">
        <v>238434</v>
      </c>
      <c r="AN51" s="334">
        <v>175448</v>
      </c>
      <c r="AO51" s="335">
        <v>-71.5</v>
      </c>
      <c r="AP51" s="336">
        <v>268375</v>
      </c>
      <c r="AQ51" s="337">
        <v>-1.2</v>
      </c>
      <c r="AR51" s="338">
        <v>-70.3</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517</v>
      </c>
      <c r="AM52" s="341">
        <v>122720</v>
      </c>
      <c r="AN52" s="342">
        <v>90302</v>
      </c>
      <c r="AO52" s="343">
        <v>-42.9</v>
      </c>
      <c r="AP52" s="344">
        <v>119602</v>
      </c>
      <c r="AQ52" s="345">
        <v>1.5</v>
      </c>
      <c r="AR52" s="346">
        <v>-44.4</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518</v>
      </c>
      <c r="AL53" s="325"/>
      <c r="AM53" s="333">
        <v>557516</v>
      </c>
      <c r="AN53" s="334">
        <v>420133</v>
      </c>
      <c r="AO53" s="335">
        <v>139.5</v>
      </c>
      <c r="AP53" s="336">
        <v>301035</v>
      </c>
      <c r="AQ53" s="337">
        <v>12.2</v>
      </c>
      <c r="AR53" s="338">
        <v>127.3</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517</v>
      </c>
      <c r="AM54" s="341">
        <v>359909</v>
      </c>
      <c r="AN54" s="342">
        <v>271220</v>
      </c>
      <c r="AO54" s="343">
        <v>200.3</v>
      </c>
      <c r="AP54" s="344">
        <v>154376</v>
      </c>
      <c r="AQ54" s="345">
        <v>29.1</v>
      </c>
      <c r="AR54" s="346">
        <v>171.2</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519</v>
      </c>
      <c r="AL55" s="325"/>
      <c r="AM55" s="333">
        <v>340741</v>
      </c>
      <c r="AN55" s="334">
        <v>261907</v>
      </c>
      <c r="AO55" s="335">
        <v>-37.700000000000003</v>
      </c>
      <c r="AP55" s="336">
        <v>277467</v>
      </c>
      <c r="AQ55" s="337">
        <v>-7.8</v>
      </c>
      <c r="AR55" s="338">
        <v>-29.9</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517</v>
      </c>
      <c r="AM56" s="341">
        <v>181191</v>
      </c>
      <c r="AN56" s="342">
        <v>139271</v>
      </c>
      <c r="AO56" s="343">
        <v>-48.7</v>
      </c>
      <c r="AP56" s="344">
        <v>128378</v>
      </c>
      <c r="AQ56" s="345">
        <v>-16.8</v>
      </c>
      <c r="AR56" s="346">
        <v>-31.9</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520</v>
      </c>
      <c r="AL57" s="325"/>
      <c r="AM57" s="333">
        <v>411001</v>
      </c>
      <c r="AN57" s="334">
        <v>323114</v>
      </c>
      <c r="AO57" s="335">
        <v>23.4</v>
      </c>
      <c r="AP57" s="336">
        <v>282256</v>
      </c>
      <c r="AQ57" s="337">
        <v>1.7</v>
      </c>
      <c r="AR57" s="338">
        <v>21.7</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517</v>
      </c>
      <c r="AM58" s="341">
        <v>324049</v>
      </c>
      <c r="AN58" s="342">
        <v>254756</v>
      </c>
      <c r="AO58" s="343">
        <v>82.9</v>
      </c>
      <c r="AP58" s="344">
        <v>145453</v>
      </c>
      <c r="AQ58" s="345">
        <v>13.3</v>
      </c>
      <c r="AR58" s="346">
        <v>69.599999999999994</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521</v>
      </c>
      <c r="AL59" s="325"/>
      <c r="AM59" s="333">
        <v>374968</v>
      </c>
      <c r="AN59" s="334">
        <v>301907</v>
      </c>
      <c r="AO59" s="335">
        <v>-6.6</v>
      </c>
      <c r="AP59" s="336">
        <v>295341</v>
      </c>
      <c r="AQ59" s="337">
        <v>4.5999999999999996</v>
      </c>
      <c r="AR59" s="338">
        <v>-11.2</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517</v>
      </c>
      <c r="AM60" s="341">
        <v>285840</v>
      </c>
      <c r="AN60" s="342">
        <v>230145</v>
      </c>
      <c r="AO60" s="343">
        <v>-9.6999999999999993</v>
      </c>
      <c r="AP60" s="344">
        <v>137402</v>
      </c>
      <c r="AQ60" s="345">
        <v>-5.5</v>
      </c>
      <c r="AR60" s="346">
        <v>-4.2</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522</v>
      </c>
      <c r="AL61" s="347"/>
      <c r="AM61" s="348">
        <v>384532</v>
      </c>
      <c r="AN61" s="349">
        <v>296502</v>
      </c>
      <c r="AO61" s="350">
        <v>9.4</v>
      </c>
      <c r="AP61" s="351">
        <v>284895</v>
      </c>
      <c r="AQ61" s="352">
        <v>1.9</v>
      </c>
      <c r="AR61" s="338">
        <v>7.5</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517</v>
      </c>
      <c r="AM62" s="341">
        <v>254742</v>
      </c>
      <c r="AN62" s="342">
        <v>197139</v>
      </c>
      <c r="AO62" s="343">
        <v>36.4</v>
      </c>
      <c r="AP62" s="344">
        <v>137042</v>
      </c>
      <c r="AQ62" s="345">
        <v>4.3</v>
      </c>
      <c r="AR62" s="346">
        <v>32.1</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0QkSnCN5xn9AGiS8iCIGPhfQPgY9kIbReILD1mqnnM4xh5cYyoeT5rAdPc11f46GrHpPvsIozcWIiu0ao6Nx6A==" saltValue="adZmwoqtCDwdXc+DnueQ6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22"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474</v>
      </c>
    </row>
    <row r="120" spans="125:125" ht="13.5" hidden="1" customHeight="1" x14ac:dyDescent="0.15"/>
    <row r="121" spans="125:125" ht="13.5" hidden="1" customHeight="1" x14ac:dyDescent="0.15">
      <c r="DU121" s="259"/>
    </row>
  </sheetData>
  <sheetProtection algorithmName="SHA-512" hashValue="0Ww/AXOw4M9z12WeInZ6V7ZgwSKgcyS19eaBTCOKx9Iz+Wfq6BfwISIHrFg6QLgxGs7fpFTsqTie2+Jhtskmdg==" saltValue="fEUFBrvXW8ebUoZLMHFi1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91"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474</v>
      </c>
    </row>
  </sheetData>
  <sheetProtection algorithmName="SHA-512" hashValue="eH/lATUa9SQNpBTClLCSWt/PZFyiUXpmgB0MX6jrp3EU7WAOs4Gxvra/8Lw2xIx6IkurvqU48bUlk75yQuSZFQ==" saltValue="iL38mpV01zdz7gilWKrah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A28"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524</v>
      </c>
      <c r="G46" s="8" t="s">
        <v>525</v>
      </c>
      <c r="H46" s="8" t="s">
        <v>526</v>
      </c>
      <c r="I46" s="8" t="s">
        <v>527</v>
      </c>
      <c r="J46" s="9" t="s">
        <v>528</v>
      </c>
    </row>
    <row r="47" spans="2:10" ht="57.75" customHeight="1" x14ac:dyDescent="0.15">
      <c r="B47" s="10"/>
      <c r="C47" s="1139" t="s">
        <v>3</v>
      </c>
      <c r="D47" s="1139"/>
      <c r="E47" s="1140"/>
      <c r="F47" s="11">
        <v>96.08</v>
      </c>
      <c r="G47" s="12">
        <v>77.930000000000007</v>
      </c>
      <c r="H47" s="12">
        <v>80.540000000000006</v>
      </c>
      <c r="I47" s="12">
        <v>85</v>
      </c>
      <c r="J47" s="13">
        <v>86.45</v>
      </c>
    </row>
    <row r="48" spans="2:10" ht="57.75" customHeight="1" x14ac:dyDescent="0.15">
      <c r="B48" s="14"/>
      <c r="C48" s="1141" t="s">
        <v>4</v>
      </c>
      <c r="D48" s="1141"/>
      <c r="E48" s="1142"/>
      <c r="F48" s="15">
        <v>6.65</v>
      </c>
      <c r="G48" s="16">
        <v>9.0399999999999991</v>
      </c>
      <c r="H48" s="16">
        <v>5.62</v>
      </c>
      <c r="I48" s="16">
        <v>5.56</v>
      </c>
      <c r="J48" s="17">
        <v>6.94</v>
      </c>
    </row>
    <row r="49" spans="2:10" ht="57.75" customHeight="1" thickBot="1" x14ac:dyDescent="0.2">
      <c r="B49" s="18"/>
      <c r="C49" s="1143" t="s">
        <v>5</v>
      </c>
      <c r="D49" s="1143"/>
      <c r="E49" s="1144"/>
      <c r="F49" s="19" t="s">
        <v>529</v>
      </c>
      <c r="G49" s="20" t="s">
        <v>530</v>
      </c>
      <c r="H49" s="20">
        <v>23.2</v>
      </c>
      <c r="I49" s="20">
        <v>2.06</v>
      </c>
      <c r="J49" s="21" t="s">
        <v>531</v>
      </c>
    </row>
    <row r="50" spans="2:10" x14ac:dyDescent="0.15"/>
  </sheetData>
  <sheetProtection algorithmName="SHA-512" hashValue="oiVUoUdcUngo8Seiy5DUccD5EhiKVs4gEJVDEzwbFZ59fB273OFx3fO0OxH2e85/GIWjlIO7SKOUP8N9VFFxKA==" saltValue="ed1itkbjrQ07/na5pZZVA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A7"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524</v>
      </c>
      <c r="G33" s="29" t="s">
        <v>525</v>
      </c>
      <c r="H33" s="29" t="s">
        <v>526</v>
      </c>
      <c r="I33" s="29" t="s">
        <v>527</v>
      </c>
      <c r="J33" s="30" t="s">
        <v>528</v>
      </c>
      <c r="K33" s="22"/>
      <c r="L33" s="22"/>
      <c r="M33" s="22"/>
      <c r="N33" s="22"/>
      <c r="O33" s="22"/>
      <c r="P33" s="22"/>
    </row>
    <row r="34" spans="1:16" ht="39" customHeight="1" x14ac:dyDescent="0.15">
      <c r="A34" s="22"/>
      <c r="B34" s="31"/>
      <c r="C34" s="1151" t="s">
        <v>532</v>
      </c>
      <c r="D34" s="1151"/>
      <c r="E34" s="1152"/>
      <c r="F34" s="32">
        <v>6.64</v>
      </c>
      <c r="G34" s="33">
        <v>9.0299999999999994</v>
      </c>
      <c r="H34" s="33">
        <v>5.62</v>
      </c>
      <c r="I34" s="33">
        <v>5.55</v>
      </c>
      <c r="J34" s="34">
        <v>6.93</v>
      </c>
      <c r="K34" s="22"/>
      <c r="L34" s="22"/>
      <c r="M34" s="22"/>
      <c r="N34" s="22"/>
      <c r="O34" s="22"/>
      <c r="P34" s="22"/>
    </row>
    <row r="35" spans="1:16" ht="39" customHeight="1" x14ac:dyDescent="0.15">
      <c r="A35" s="22"/>
      <c r="B35" s="35"/>
      <c r="C35" s="1145" t="s">
        <v>533</v>
      </c>
      <c r="D35" s="1146"/>
      <c r="E35" s="1147"/>
      <c r="F35" s="36">
        <v>0.14000000000000001</v>
      </c>
      <c r="G35" s="37">
        <v>0.08</v>
      </c>
      <c r="H35" s="37">
        <v>0.08</v>
      </c>
      <c r="I35" s="37">
        <v>0.06</v>
      </c>
      <c r="J35" s="38">
        <v>1.5</v>
      </c>
      <c r="K35" s="22"/>
      <c r="L35" s="22"/>
      <c r="M35" s="22"/>
      <c r="N35" s="22"/>
      <c r="O35" s="22"/>
      <c r="P35" s="22"/>
    </row>
    <row r="36" spans="1:16" ht="39" customHeight="1" x14ac:dyDescent="0.15">
      <c r="A36" s="22"/>
      <c r="B36" s="35"/>
      <c r="C36" s="1145" t="s">
        <v>534</v>
      </c>
      <c r="D36" s="1146"/>
      <c r="E36" s="1147"/>
      <c r="F36" s="36">
        <v>0.26</v>
      </c>
      <c r="G36" s="37">
        <v>0.09</v>
      </c>
      <c r="H36" s="37">
        <v>0.1</v>
      </c>
      <c r="I36" s="37">
        <v>0.09</v>
      </c>
      <c r="J36" s="38">
        <v>1.29</v>
      </c>
      <c r="K36" s="22"/>
      <c r="L36" s="22"/>
      <c r="M36" s="22"/>
      <c r="N36" s="22"/>
      <c r="O36" s="22"/>
      <c r="P36" s="22"/>
    </row>
    <row r="37" spans="1:16" ht="39" customHeight="1" x14ac:dyDescent="0.15">
      <c r="A37" s="22"/>
      <c r="B37" s="35"/>
      <c r="C37" s="1145" t="s">
        <v>535</v>
      </c>
      <c r="D37" s="1146"/>
      <c r="E37" s="1147"/>
      <c r="F37" s="36">
        <v>0.15</v>
      </c>
      <c r="G37" s="37">
        <v>0.2</v>
      </c>
      <c r="H37" s="37">
        <v>0.17</v>
      </c>
      <c r="I37" s="37">
        <v>0.17</v>
      </c>
      <c r="J37" s="38">
        <v>0.17</v>
      </c>
      <c r="K37" s="22"/>
      <c r="L37" s="22"/>
      <c r="M37" s="22"/>
      <c r="N37" s="22"/>
      <c r="O37" s="22"/>
      <c r="P37" s="22"/>
    </row>
    <row r="38" spans="1:16" ht="39" customHeight="1" x14ac:dyDescent="0.15">
      <c r="A38" s="22"/>
      <c r="B38" s="35"/>
      <c r="C38" s="1145" t="s">
        <v>536</v>
      </c>
      <c r="D38" s="1146"/>
      <c r="E38" s="1147"/>
      <c r="F38" s="36">
        <v>0.01</v>
      </c>
      <c r="G38" s="37">
        <v>0.02</v>
      </c>
      <c r="H38" s="37">
        <v>7.0000000000000007E-2</v>
      </c>
      <c r="I38" s="37">
        <v>0.03</v>
      </c>
      <c r="J38" s="38">
        <v>7.0000000000000007E-2</v>
      </c>
      <c r="K38" s="22"/>
      <c r="L38" s="22"/>
      <c r="M38" s="22"/>
      <c r="N38" s="22"/>
      <c r="O38" s="22"/>
      <c r="P38" s="22"/>
    </row>
    <row r="39" spans="1:16" ht="39" customHeight="1" x14ac:dyDescent="0.15">
      <c r="A39" s="22"/>
      <c r="B39" s="35"/>
      <c r="C39" s="1145" t="s">
        <v>537</v>
      </c>
      <c r="D39" s="1146"/>
      <c r="E39" s="1147"/>
      <c r="F39" s="36">
        <v>0.12</v>
      </c>
      <c r="G39" s="37">
        <v>0.17</v>
      </c>
      <c r="H39" s="37">
        <v>0.05</v>
      </c>
      <c r="I39" s="37">
        <v>0.17</v>
      </c>
      <c r="J39" s="38">
        <v>0.04</v>
      </c>
      <c r="K39" s="22"/>
      <c r="L39" s="22"/>
      <c r="M39" s="22"/>
      <c r="N39" s="22"/>
      <c r="O39" s="22"/>
      <c r="P39" s="22"/>
    </row>
    <row r="40" spans="1:16" ht="39" customHeight="1" x14ac:dyDescent="0.15">
      <c r="A40" s="22"/>
      <c r="B40" s="35"/>
      <c r="C40" s="1145"/>
      <c r="D40" s="1146"/>
      <c r="E40" s="1147"/>
      <c r="F40" s="36"/>
      <c r="G40" s="37"/>
      <c r="H40" s="37"/>
      <c r="I40" s="37"/>
      <c r="J40" s="38"/>
      <c r="K40" s="22"/>
      <c r="L40" s="22"/>
      <c r="M40" s="22"/>
      <c r="N40" s="22"/>
      <c r="O40" s="22"/>
      <c r="P40" s="22"/>
    </row>
    <row r="41" spans="1:16" ht="39" customHeight="1" x14ac:dyDescent="0.15">
      <c r="A41" s="22"/>
      <c r="B41" s="35"/>
      <c r="C41" s="1145"/>
      <c r="D41" s="1146"/>
      <c r="E41" s="1147"/>
      <c r="F41" s="36"/>
      <c r="G41" s="37"/>
      <c r="H41" s="37"/>
      <c r="I41" s="37"/>
      <c r="J41" s="38"/>
      <c r="K41" s="22"/>
      <c r="L41" s="22"/>
      <c r="M41" s="22"/>
      <c r="N41" s="22"/>
      <c r="O41" s="22"/>
      <c r="P41" s="22"/>
    </row>
    <row r="42" spans="1:16" ht="39" customHeight="1" x14ac:dyDescent="0.15">
      <c r="A42" s="22"/>
      <c r="B42" s="39"/>
      <c r="C42" s="1145" t="s">
        <v>538</v>
      </c>
      <c r="D42" s="1146"/>
      <c r="E42" s="1147"/>
      <c r="F42" s="36" t="s">
        <v>485</v>
      </c>
      <c r="G42" s="37" t="s">
        <v>485</v>
      </c>
      <c r="H42" s="37" t="s">
        <v>485</v>
      </c>
      <c r="I42" s="37" t="s">
        <v>485</v>
      </c>
      <c r="J42" s="38" t="s">
        <v>485</v>
      </c>
      <c r="K42" s="22"/>
      <c r="L42" s="22"/>
      <c r="M42" s="22"/>
      <c r="N42" s="22"/>
      <c r="O42" s="22"/>
      <c r="P42" s="22"/>
    </row>
    <row r="43" spans="1:16" ht="39" customHeight="1" thickBot="1" x14ac:dyDescent="0.2">
      <c r="A43" s="22"/>
      <c r="B43" s="40"/>
      <c r="C43" s="1148" t="s">
        <v>539</v>
      </c>
      <c r="D43" s="1149"/>
      <c r="E43" s="1150"/>
      <c r="F43" s="41" t="s">
        <v>485</v>
      </c>
      <c r="G43" s="42" t="s">
        <v>485</v>
      </c>
      <c r="H43" s="42" t="s">
        <v>485</v>
      </c>
      <c r="I43" s="42" t="s">
        <v>485</v>
      </c>
      <c r="J43" s="43" t="s">
        <v>485</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GNHd/88ecCrzhqgAQ+zgVgZpMAld0YtqW5JIlZvsTY+uJoUB5WZ2vEymxJR4d5SiVOJKtciyuxIisL4jiiQMaw==" saltValue="3jUtgfeWa6w9LaRaGIiko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topLeftCell="A46" zoomScaleSheetLayoutView="55" workbookViewId="0">
      <selection activeCell="M59" sqref="M59"/>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524</v>
      </c>
      <c r="L44" s="56" t="s">
        <v>525</v>
      </c>
      <c r="M44" s="56" t="s">
        <v>526</v>
      </c>
      <c r="N44" s="56" t="s">
        <v>527</v>
      </c>
      <c r="O44" s="57" t="s">
        <v>528</v>
      </c>
      <c r="P44" s="48"/>
      <c r="Q44" s="48"/>
      <c r="R44" s="48"/>
      <c r="S44" s="48"/>
      <c r="T44" s="48"/>
      <c r="U44" s="48"/>
    </row>
    <row r="45" spans="1:21" ht="30.75" customHeight="1" x14ac:dyDescent="0.15">
      <c r="A45" s="48"/>
      <c r="B45" s="1153" t="s">
        <v>9</v>
      </c>
      <c r="C45" s="1154"/>
      <c r="D45" s="58"/>
      <c r="E45" s="1159" t="s">
        <v>10</v>
      </c>
      <c r="F45" s="1159"/>
      <c r="G45" s="1159"/>
      <c r="H45" s="1159"/>
      <c r="I45" s="1159"/>
      <c r="J45" s="1160"/>
      <c r="K45" s="59">
        <v>177</v>
      </c>
      <c r="L45" s="60">
        <v>191</v>
      </c>
      <c r="M45" s="60">
        <v>221</v>
      </c>
      <c r="N45" s="60">
        <v>224</v>
      </c>
      <c r="O45" s="61">
        <v>207</v>
      </c>
      <c r="P45" s="48"/>
      <c r="Q45" s="48"/>
      <c r="R45" s="48"/>
      <c r="S45" s="48"/>
      <c r="T45" s="48"/>
      <c r="U45" s="48"/>
    </row>
    <row r="46" spans="1:21" ht="30.75" customHeight="1" x14ac:dyDescent="0.15">
      <c r="A46" s="48"/>
      <c r="B46" s="1155"/>
      <c r="C46" s="1156"/>
      <c r="D46" s="62"/>
      <c r="E46" s="1161" t="s">
        <v>11</v>
      </c>
      <c r="F46" s="1161"/>
      <c r="G46" s="1161"/>
      <c r="H46" s="1161"/>
      <c r="I46" s="1161"/>
      <c r="J46" s="1162"/>
      <c r="K46" s="63" t="s">
        <v>485</v>
      </c>
      <c r="L46" s="64" t="s">
        <v>485</v>
      </c>
      <c r="M46" s="64" t="s">
        <v>485</v>
      </c>
      <c r="N46" s="64" t="s">
        <v>485</v>
      </c>
      <c r="O46" s="65" t="s">
        <v>485</v>
      </c>
      <c r="P46" s="48"/>
      <c r="Q46" s="48"/>
      <c r="R46" s="48"/>
      <c r="S46" s="48"/>
      <c r="T46" s="48"/>
      <c r="U46" s="48"/>
    </row>
    <row r="47" spans="1:21" ht="30.75" customHeight="1" x14ac:dyDescent="0.15">
      <c r="A47" s="48"/>
      <c r="B47" s="1155"/>
      <c r="C47" s="1156"/>
      <c r="D47" s="62"/>
      <c r="E47" s="1161" t="s">
        <v>12</v>
      </c>
      <c r="F47" s="1161"/>
      <c r="G47" s="1161"/>
      <c r="H47" s="1161"/>
      <c r="I47" s="1161"/>
      <c r="J47" s="1162"/>
      <c r="K47" s="63" t="s">
        <v>485</v>
      </c>
      <c r="L47" s="64" t="s">
        <v>485</v>
      </c>
      <c r="M47" s="64" t="s">
        <v>485</v>
      </c>
      <c r="N47" s="64" t="s">
        <v>485</v>
      </c>
      <c r="O47" s="65" t="s">
        <v>485</v>
      </c>
      <c r="P47" s="48"/>
      <c r="Q47" s="48"/>
      <c r="R47" s="48"/>
      <c r="S47" s="48"/>
      <c r="T47" s="48"/>
      <c r="U47" s="48"/>
    </row>
    <row r="48" spans="1:21" ht="30.75" customHeight="1" x14ac:dyDescent="0.15">
      <c r="A48" s="48"/>
      <c r="B48" s="1155"/>
      <c r="C48" s="1156"/>
      <c r="D48" s="62"/>
      <c r="E48" s="1161" t="s">
        <v>13</v>
      </c>
      <c r="F48" s="1161"/>
      <c r="G48" s="1161"/>
      <c r="H48" s="1161"/>
      <c r="I48" s="1161"/>
      <c r="J48" s="1162"/>
      <c r="K48" s="63">
        <v>107</v>
      </c>
      <c r="L48" s="64">
        <v>122</v>
      </c>
      <c r="M48" s="64">
        <v>112</v>
      </c>
      <c r="N48" s="64">
        <v>123</v>
      </c>
      <c r="O48" s="65">
        <v>116</v>
      </c>
      <c r="P48" s="48"/>
      <c r="Q48" s="48"/>
      <c r="R48" s="48"/>
      <c r="S48" s="48"/>
      <c r="T48" s="48"/>
      <c r="U48" s="48"/>
    </row>
    <row r="49" spans="1:21" ht="30.75" customHeight="1" x14ac:dyDescent="0.15">
      <c r="A49" s="48"/>
      <c r="B49" s="1155"/>
      <c r="C49" s="1156"/>
      <c r="D49" s="62"/>
      <c r="E49" s="1161" t="s">
        <v>14</v>
      </c>
      <c r="F49" s="1161"/>
      <c r="G49" s="1161"/>
      <c r="H49" s="1161"/>
      <c r="I49" s="1161"/>
      <c r="J49" s="1162"/>
      <c r="K49" s="63">
        <v>1</v>
      </c>
      <c r="L49" s="64">
        <v>1</v>
      </c>
      <c r="M49" s="64">
        <v>1</v>
      </c>
      <c r="N49" s="64">
        <v>3</v>
      </c>
      <c r="O49" s="65">
        <v>3</v>
      </c>
      <c r="P49" s="48"/>
      <c r="Q49" s="48"/>
      <c r="R49" s="48"/>
      <c r="S49" s="48"/>
      <c r="T49" s="48"/>
      <c r="U49" s="48"/>
    </row>
    <row r="50" spans="1:21" ht="30.75" customHeight="1" x14ac:dyDescent="0.15">
      <c r="A50" s="48"/>
      <c r="B50" s="1155"/>
      <c r="C50" s="1156"/>
      <c r="D50" s="62"/>
      <c r="E50" s="1161" t="s">
        <v>15</v>
      </c>
      <c r="F50" s="1161"/>
      <c r="G50" s="1161"/>
      <c r="H50" s="1161"/>
      <c r="I50" s="1161"/>
      <c r="J50" s="1162"/>
      <c r="K50" s="63">
        <v>21</v>
      </c>
      <c r="L50" s="64">
        <v>21</v>
      </c>
      <c r="M50" s="64">
        <v>21</v>
      </c>
      <c r="N50" s="64">
        <v>21</v>
      </c>
      <c r="O50" s="65">
        <v>21</v>
      </c>
      <c r="P50" s="48"/>
      <c r="Q50" s="48"/>
      <c r="R50" s="48"/>
      <c r="S50" s="48"/>
      <c r="T50" s="48"/>
      <c r="U50" s="48"/>
    </row>
    <row r="51" spans="1:21" ht="30.75" customHeight="1" x14ac:dyDescent="0.15">
      <c r="A51" s="48"/>
      <c r="B51" s="1157"/>
      <c r="C51" s="1158"/>
      <c r="D51" s="66"/>
      <c r="E51" s="1161" t="s">
        <v>16</v>
      </c>
      <c r="F51" s="1161"/>
      <c r="G51" s="1161"/>
      <c r="H51" s="1161"/>
      <c r="I51" s="1161"/>
      <c r="J51" s="1162"/>
      <c r="K51" s="63" t="s">
        <v>485</v>
      </c>
      <c r="L51" s="64" t="s">
        <v>485</v>
      </c>
      <c r="M51" s="64" t="s">
        <v>485</v>
      </c>
      <c r="N51" s="64" t="s">
        <v>485</v>
      </c>
      <c r="O51" s="65" t="s">
        <v>485</v>
      </c>
      <c r="P51" s="48"/>
      <c r="Q51" s="48"/>
      <c r="R51" s="48"/>
      <c r="S51" s="48"/>
      <c r="T51" s="48"/>
      <c r="U51" s="48"/>
    </row>
    <row r="52" spans="1:21" ht="30.75" customHeight="1" x14ac:dyDescent="0.15">
      <c r="A52" s="48"/>
      <c r="B52" s="1163" t="s">
        <v>17</v>
      </c>
      <c r="C52" s="1164"/>
      <c r="D52" s="66"/>
      <c r="E52" s="1161" t="s">
        <v>18</v>
      </c>
      <c r="F52" s="1161"/>
      <c r="G52" s="1161"/>
      <c r="H52" s="1161"/>
      <c r="I52" s="1161"/>
      <c r="J52" s="1162"/>
      <c r="K52" s="63">
        <v>193</v>
      </c>
      <c r="L52" s="64">
        <v>222</v>
      </c>
      <c r="M52" s="64">
        <v>224</v>
      </c>
      <c r="N52" s="64">
        <v>258</v>
      </c>
      <c r="O52" s="65">
        <v>246</v>
      </c>
      <c r="P52" s="48"/>
      <c r="Q52" s="48"/>
      <c r="R52" s="48"/>
      <c r="S52" s="48"/>
      <c r="T52" s="48"/>
      <c r="U52" s="48"/>
    </row>
    <row r="53" spans="1:21" ht="30.75" customHeight="1" thickBot="1" x14ac:dyDescent="0.2">
      <c r="A53" s="48"/>
      <c r="B53" s="1165" t="s">
        <v>19</v>
      </c>
      <c r="C53" s="1166"/>
      <c r="D53" s="67"/>
      <c r="E53" s="1167" t="s">
        <v>20</v>
      </c>
      <c r="F53" s="1167"/>
      <c r="G53" s="1167"/>
      <c r="H53" s="1167"/>
      <c r="I53" s="1167"/>
      <c r="J53" s="1168"/>
      <c r="K53" s="68">
        <v>113</v>
      </c>
      <c r="L53" s="69">
        <v>113</v>
      </c>
      <c r="M53" s="69">
        <v>131</v>
      </c>
      <c r="N53" s="69">
        <v>113</v>
      </c>
      <c r="O53" s="70">
        <v>101</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540</v>
      </c>
      <c r="L57" s="81" t="s">
        <v>541</v>
      </c>
      <c r="M57" s="81" t="s">
        <v>542</v>
      </c>
      <c r="N57" s="81" t="s">
        <v>543</v>
      </c>
      <c r="O57" s="82" t="s">
        <v>544</v>
      </c>
      <c r="P57" s="48"/>
      <c r="Q57" s="48"/>
      <c r="R57" s="48"/>
      <c r="S57" s="48"/>
      <c r="T57" s="48"/>
      <c r="U57" s="48"/>
    </row>
    <row r="58" spans="1:21" ht="31.5" customHeight="1" x14ac:dyDescent="0.15">
      <c r="B58" s="1169" t="s">
        <v>24</v>
      </c>
      <c r="C58" s="1170"/>
      <c r="D58" s="1175" t="s">
        <v>25</v>
      </c>
      <c r="E58" s="1176"/>
      <c r="F58" s="1176"/>
      <c r="G58" s="1176"/>
      <c r="H58" s="1176"/>
      <c r="I58" s="1176"/>
      <c r="J58" s="1177"/>
      <c r="K58" s="83" t="s">
        <v>565</v>
      </c>
      <c r="L58" s="84" t="s">
        <v>565</v>
      </c>
      <c r="M58" s="84" t="s">
        <v>565</v>
      </c>
      <c r="N58" s="84" t="s">
        <v>565</v>
      </c>
      <c r="O58" s="85" t="s">
        <v>565</v>
      </c>
    </row>
    <row r="59" spans="1:21" ht="31.5" customHeight="1" x14ac:dyDescent="0.15">
      <c r="B59" s="1171"/>
      <c r="C59" s="1172"/>
      <c r="D59" s="1178" t="s">
        <v>26</v>
      </c>
      <c r="E59" s="1179"/>
      <c r="F59" s="1179"/>
      <c r="G59" s="1179"/>
      <c r="H59" s="1179"/>
      <c r="I59" s="1179"/>
      <c r="J59" s="1180"/>
      <c r="K59" s="86" t="s">
        <v>485</v>
      </c>
      <c r="L59" s="87" t="s">
        <v>485</v>
      </c>
      <c r="M59" s="87" t="s">
        <v>485</v>
      </c>
      <c r="N59" s="87" t="s">
        <v>485</v>
      </c>
      <c r="O59" s="88" t="s">
        <v>485</v>
      </c>
    </row>
    <row r="60" spans="1:21" ht="31.5" customHeight="1" thickBot="1" x14ac:dyDescent="0.2">
      <c r="B60" s="1173"/>
      <c r="C60" s="1174"/>
      <c r="D60" s="1181" t="s">
        <v>27</v>
      </c>
      <c r="E60" s="1182"/>
      <c r="F60" s="1182"/>
      <c r="G60" s="1182"/>
      <c r="H60" s="1182"/>
      <c r="I60" s="1182"/>
      <c r="J60" s="1183"/>
      <c r="K60" s="89" t="s">
        <v>485</v>
      </c>
      <c r="L60" s="90" t="s">
        <v>485</v>
      </c>
      <c r="M60" s="90" t="s">
        <v>485</v>
      </c>
      <c r="N60" s="90" t="s">
        <v>485</v>
      </c>
      <c r="O60" s="91" t="s">
        <v>485</v>
      </c>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DXLCjg/K4DTWGXn4xRmEIDuiRUg1nj1qlX1Awqpw10ZvWjGki1yxDpqcwcydH461rDAENPDCZuMwUpcPfWD59w==" saltValue="5C2PmxMT1pkqJUIeaYCOqw=="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topLeftCell="A22"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524</v>
      </c>
      <c r="J40" s="103" t="s">
        <v>525</v>
      </c>
      <c r="K40" s="103" t="s">
        <v>526</v>
      </c>
      <c r="L40" s="103" t="s">
        <v>527</v>
      </c>
      <c r="M40" s="104" t="s">
        <v>528</v>
      </c>
    </row>
    <row r="41" spans="2:13" ht="27.75" customHeight="1" x14ac:dyDescent="0.15">
      <c r="B41" s="1184" t="s">
        <v>30</v>
      </c>
      <c r="C41" s="1185"/>
      <c r="D41" s="105"/>
      <c r="E41" s="1190" t="s">
        <v>31</v>
      </c>
      <c r="F41" s="1190"/>
      <c r="G41" s="1190"/>
      <c r="H41" s="1191"/>
      <c r="I41" s="355">
        <v>2239</v>
      </c>
      <c r="J41" s="356">
        <v>2355</v>
      </c>
      <c r="K41" s="356">
        <v>2088</v>
      </c>
      <c r="L41" s="356">
        <v>2154</v>
      </c>
      <c r="M41" s="357">
        <v>2210</v>
      </c>
    </row>
    <row r="42" spans="2:13" ht="27.75" customHeight="1" x14ac:dyDescent="0.15">
      <c r="B42" s="1186"/>
      <c r="C42" s="1187"/>
      <c r="D42" s="106"/>
      <c r="E42" s="1192" t="s">
        <v>32</v>
      </c>
      <c r="F42" s="1192"/>
      <c r="G42" s="1192"/>
      <c r="H42" s="1193"/>
      <c r="I42" s="358">
        <v>42</v>
      </c>
      <c r="J42" s="359">
        <v>21</v>
      </c>
      <c r="K42" s="359">
        <v>21</v>
      </c>
      <c r="L42" s="359">
        <v>83</v>
      </c>
      <c r="M42" s="360">
        <v>63</v>
      </c>
    </row>
    <row r="43" spans="2:13" ht="27.75" customHeight="1" x14ac:dyDescent="0.15">
      <c r="B43" s="1186"/>
      <c r="C43" s="1187"/>
      <c r="D43" s="106"/>
      <c r="E43" s="1192" t="s">
        <v>33</v>
      </c>
      <c r="F43" s="1192"/>
      <c r="G43" s="1192"/>
      <c r="H43" s="1193"/>
      <c r="I43" s="358">
        <v>1355</v>
      </c>
      <c r="J43" s="359">
        <v>1242</v>
      </c>
      <c r="K43" s="359">
        <v>1147</v>
      </c>
      <c r="L43" s="359">
        <v>1064</v>
      </c>
      <c r="M43" s="360">
        <v>981</v>
      </c>
    </row>
    <row r="44" spans="2:13" ht="27.75" customHeight="1" x14ac:dyDescent="0.15">
      <c r="B44" s="1186"/>
      <c r="C44" s="1187"/>
      <c r="D44" s="106"/>
      <c r="E44" s="1192" t="s">
        <v>34</v>
      </c>
      <c r="F44" s="1192"/>
      <c r="G44" s="1192"/>
      <c r="H44" s="1193"/>
      <c r="I44" s="358">
        <v>5</v>
      </c>
      <c r="J44" s="359">
        <v>31</v>
      </c>
      <c r="K44" s="359">
        <v>32</v>
      </c>
      <c r="L44" s="359">
        <v>29</v>
      </c>
      <c r="M44" s="360">
        <v>26</v>
      </c>
    </row>
    <row r="45" spans="2:13" ht="27.75" customHeight="1" x14ac:dyDescent="0.15">
      <c r="B45" s="1186"/>
      <c r="C45" s="1187"/>
      <c r="D45" s="106"/>
      <c r="E45" s="1192" t="s">
        <v>35</v>
      </c>
      <c r="F45" s="1192"/>
      <c r="G45" s="1192"/>
      <c r="H45" s="1193"/>
      <c r="I45" s="358">
        <v>108</v>
      </c>
      <c r="J45" s="359">
        <v>91</v>
      </c>
      <c r="K45" s="359">
        <v>118</v>
      </c>
      <c r="L45" s="359">
        <v>116</v>
      </c>
      <c r="M45" s="360">
        <v>125</v>
      </c>
    </row>
    <row r="46" spans="2:13" ht="27.75" customHeight="1" x14ac:dyDescent="0.15">
      <c r="B46" s="1186"/>
      <c r="C46" s="1187"/>
      <c r="D46" s="107"/>
      <c r="E46" s="1192" t="s">
        <v>36</v>
      </c>
      <c r="F46" s="1192"/>
      <c r="G46" s="1192"/>
      <c r="H46" s="1193"/>
      <c r="I46" s="358" t="s">
        <v>485</v>
      </c>
      <c r="J46" s="359" t="s">
        <v>485</v>
      </c>
      <c r="K46" s="359" t="s">
        <v>485</v>
      </c>
      <c r="L46" s="359" t="s">
        <v>485</v>
      </c>
      <c r="M46" s="360" t="s">
        <v>485</v>
      </c>
    </row>
    <row r="47" spans="2:13" ht="27.75" customHeight="1" x14ac:dyDescent="0.15">
      <c r="B47" s="1186"/>
      <c r="C47" s="1187"/>
      <c r="D47" s="108"/>
      <c r="E47" s="1194" t="s">
        <v>37</v>
      </c>
      <c r="F47" s="1195"/>
      <c r="G47" s="1195"/>
      <c r="H47" s="1196"/>
      <c r="I47" s="358" t="s">
        <v>485</v>
      </c>
      <c r="J47" s="359" t="s">
        <v>485</v>
      </c>
      <c r="K47" s="359" t="s">
        <v>485</v>
      </c>
      <c r="L47" s="359" t="s">
        <v>485</v>
      </c>
      <c r="M47" s="360" t="s">
        <v>485</v>
      </c>
    </row>
    <row r="48" spans="2:13" ht="27.75" customHeight="1" x14ac:dyDescent="0.15">
      <c r="B48" s="1186"/>
      <c r="C48" s="1187"/>
      <c r="D48" s="106"/>
      <c r="E48" s="1192" t="s">
        <v>38</v>
      </c>
      <c r="F48" s="1192"/>
      <c r="G48" s="1192"/>
      <c r="H48" s="1193"/>
      <c r="I48" s="358" t="s">
        <v>485</v>
      </c>
      <c r="J48" s="359" t="s">
        <v>485</v>
      </c>
      <c r="K48" s="359" t="s">
        <v>485</v>
      </c>
      <c r="L48" s="359" t="s">
        <v>485</v>
      </c>
      <c r="M48" s="360" t="s">
        <v>485</v>
      </c>
    </row>
    <row r="49" spans="2:13" ht="27.75" customHeight="1" x14ac:dyDescent="0.15">
      <c r="B49" s="1188"/>
      <c r="C49" s="1189"/>
      <c r="D49" s="106"/>
      <c r="E49" s="1192" t="s">
        <v>39</v>
      </c>
      <c r="F49" s="1192"/>
      <c r="G49" s="1192"/>
      <c r="H49" s="1193"/>
      <c r="I49" s="358" t="s">
        <v>485</v>
      </c>
      <c r="J49" s="359" t="s">
        <v>485</v>
      </c>
      <c r="K49" s="359" t="s">
        <v>485</v>
      </c>
      <c r="L49" s="359" t="s">
        <v>485</v>
      </c>
      <c r="M49" s="360" t="s">
        <v>485</v>
      </c>
    </row>
    <row r="50" spans="2:13" ht="27.75" customHeight="1" x14ac:dyDescent="0.15">
      <c r="B50" s="1197" t="s">
        <v>40</v>
      </c>
      <c r="C50" s="1198"/>
      <c r="D50" s="109"/>
      <c r="E50" s="1192" t="s">
        <v>41</v>
      </c>
      <c r="F50" s="1192"/>
      <c r="G50" s="1192"/>
      <c r="H50" s="1193"/>
      <c r="I50" s="358">
        <v>1454</v>
      </c>
      <c r="J50" s="359">
        <v>1107</v>
      </c>
      <c r="K50" s="359">
        <v>1247</v>
      </c>
      <c r="L50" s="359">
        <v>1380</v>
      </c>
      <c r="M50" s="360">
        <v>1446</v>
      </c>
    </row>
    <row r="51" spans="2:13" ht="27.75" customHeight="1" x14ac:dyDescent="0.15">
      <c r="B51" s="1186"/>
      <c r="C51" s="1187"/>
      <c r="D51" s="106"/>
      <c r="E51" s="1192" t="s">
        <v>42</v>
      </c>
      <c r="F51" s="1192"/>
      <c r="G51" s="1192"/>
      <c r="H51" s="1193"/>
      <c r="I51" s="358">
        <v>30</v>
      </c>
      <c r="J51" s="359">
        <v>32</v>
      </c>
      <c r="K51" s="359">
        <v>27</v>
      </c>
      <c r="L51" s="359">
        <v>35</v>
      </c>
      <c r="M51" s="360">
        <v>28</v>
      </c>
    </row>
    <row r="52" spans="2:13" ht="27.75" customHeight="1" x14ac:dyDescent="0.15">
      <c r="B52" s="1188"/>
      <c r="C52" s="1189"/>
      <c r="D52" s="106"/>
      <c r="E52" s="1192" t="s">
        <v>43</v>
      </c>
      <c r="F52" s="1192"/>
      <c r="G52" s="1192"/>
      <c r="H52" s="1193"/>
      <c r="I52" s="358">
        <v>2232</v>
      </c>
      <c r="J52" s="359">
        <v>2148</v>
      </c>
      <c r="K52" s="359">
        <v>1900</v>
      </c>
      <c r="L52" s="359">
        <v>2000</v>
      </c>
      <c r="M52" s="360">
        <v>1977</v>
      </c>
    </row>
    <row r="53" spans="2:13" ht="27.75" customHeight="1" thickBot="1" x14ac:dyDescent="0.2">
      <c r="B53" s="1199" t="s">
        <v>19</v>
      </c>
      <c r="C53" s="1200"/>
      <c r="D53" s="110"/>
      <c r="E53" s="1201" t="s">
        <v>44</v>
      </c>
      <c r="F53" s="1201"/>
      <c r="G53" s="1201"/>
      <c r="H53" s="1202"/>
      <c r="I53" s="361">
        <v>33</v>
      </c>
      <c r="J53" s="362">
        <v>454</v>
      </c>
      <c r="K53" s="362">
        <v>233</v>
      </c>
      <c r="L53" s="362">
        <v>31</v>
      </c>
      <c r="M53" s="363">
        <v>-45</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rNA6wjV2/zD6sSlTKloPlqAcObFS8SdM2i1kSMs27CCdylKwgnX1uzDe8fqRWceTgXxIulj2RiD+ylhGyp7ECA==" saltValue="GVbfnzEX0cmgk0LY9iQkv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opLeftCell="A49" zoomScale="70" zoomScaleNormal="70" zoomScaleSheetLayoutView="100" workbookViewId="0">
      <selection activeCell="F61" sqref="F61"/>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526</v>
      </c>
      <c r="G54" s="119" t="s">
        <v>527</v>
      </c>
      <c r="H54" s="120" t="s">
        <v>528</v>
      </c>
    </row>
    <row r="55" spans="2:8" ht="52.5" customHeight="1" x14ac:dyDescent="0.15">
      <c r="B55" s="121"/>
      <c r="C55" s="1211" t="s">
        <v>46</v>
      </c>
      <c r="D55" s="1211"/>
      <c r="E55" s="1212"/>
      <c r="F55" s="122">
        <v>1091</v>
      </c>
      <c r="G55" s="122">
        <v>1160</v>
      </c>
      <c r="H55" s="123">
        <v>1169</v>
      </c>
    </row>
    <row r="56" spans="2:8" ht="52.5" customHeight="1" x14ac:dyDescent="0.15">
      <c r="B56" s="124"/>
      <c r="C56" s="1213" t="s">
        <v>47</v>
      </c>
      <c r="D56" s="1213"/>
      <c r="E56" s="1214"/>
      <c r="F56" s="125">
        <v>102</v>
      </c>
      <c r="G56" s="125">
        <v>132</v>
      </c>
      <c r="H56" s="126">
        <v>162</v>
      </c>
    </row>
    <row r="57" spans="2:8" ht="53.25" customHeight="1" x14ac:dyDescent="0.15">
      <c r="B57" s="124"/>
      <c r="C57" s="1215" t="s">
        <v>48</v>
      </c>
      <c r="D57" s="1215"/>
      <c r="E57" s="1216"/>
      <c r="F57" s="127">
        <v>53</v>
      </c>
      <c r="G57" s="127">
        <v>88</v>
      </c>
      <c r="H57" s="128">
        <v>114</v>
      </c>
    </row>
    <row r="58" spans="2:8" ht="45.75" customHeight="1" x14ac:dyDescent="0.15">
      <c r="B58" s="129"/>
      <c r="C58" s="1203" t="s">
        <v>545</v>
      </c>
      <c r="D58" s="1204"/>
      <c r="E58" s="1205"/>
      <c r="F58" s="130">
        <v>35</v>
      </c>
      <c r="G58" s="130">
        <v>70</v>
      </c>
      <c r="H58" s="131">
        <v>98</v>
      </c>
    </row>
    <row r="59" spans="2:8" ht="45.75" customHeight="1" x14ac:dyDescent="0.15">
      <c r="B59" s="129"/>
      <c r="C59" s="1203" t="s">
        <v>546</v>
      </c>
      <c r="D59" s="1204"/>
      <c r="E59" s="1205"/>
      <c r="F59" s="130">
        <v>5</v>
      </c>
      <c r="G59" s="130">
        <v>5</v>
      </c>
      <c r="H59" s="131">
        <v>7</v>
      </c>
    </row>
    <row r="60" spans="2:8" ht="45.75" customHeight="1" x14ac:dyDescent="0.15">
      <c r="B60" s="129"/>
      <c r="C60" s="1203" t="s">
        <v>547</v>
      </c>
      <c r="D60" s="1204"/>
      <c r="E60" s="1205"/>
      <c r="F60" s="130">
        <v>8</v>
      </c>
      <c r="G60" s="130">
        <v>10</v>
      </c>
      <c r="H60" s="131">
        <v>6</v>
      </c>
    </row>
    <row r="61" spans="2:8" ht="45.75" customHeight="1" x14ac:dyDescent="0.15">
      <c r="B61" s="129"/>
      <c r="C61" s="1203" t="s">
        <v>548</v>
      </c>
      <c r="D61" s="1204"/>
      <c r="E61" s="1205"/>
      <c r="F61" s="130">
        <v>3</v>
      </c>
      <c r="G61" s="130">
        <v>3</v>
      </c>
      <c r="H61" s="131">
        <v>3</v>
      </c>
    </row>
    <row r="62" spans="2:8" ht="45.75" customHeight="1" thickBot="1" x14ac:dyDescent="0.2">
      <c r="B62" s="132"/>
      <c r="C62" s="1206" t="s">
        <v>549</v>
      </c>
      <c r="D62" s="1207"/>
      <c r="E62" s="1208"/>
      <c r="F62" s="133" t="s">
        <v>550</v>
      </c>
      <c r="G62" s="133" t="s">
        <v>550</v>
      </c>
      <c r="H62" s="134">
        <v>0</v>
      </c>
    </row>
    <row r="63" spans="2:8" ht="52.5" customHeight="1" thickBot="1" x14ac:dyDescent="0.2">
      <c r="B63" s="135"/>
      <c r="C63" s="1209" t="s">
        <v>49</v>
      </c>
      <c r="D63" s="1209"/>
      <c r="E63" s="1210"/>
      <c r="F63" s="136">
        <v>1247</v>
      </c>
      <c r="G63" s="136">
        <v>1380</v>
      </c>
      <c r="H63" s="137">
        <v>1446</v>
      </c>
    </row>
    <row r="64" spans="2:8" x14ac:dyDescent="0.15"/>
  </sheetData>
  <sheetProtection algorithmName="SHA-512" hashValue="RRYAFSyT/8XsNc+X3kJ+bOJ3Cqtrr7NBT+xIP9F96jqgHdhhnBl+h3a+ZDDTbO8Uo7PUcijAk+2eZB2lzH1MPw==" saltValue="Xl+/gtpL46Fq6oWJLcOTf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523</v>
      </c>
      <c r="G2" s="151"/>
      <c r="H2" s="152"/>
    </row>
    <row r="3" spans="1:8" x14ac:dyDescent="0.15">
      <c r="A3" s="148" t="s">
        <v>516</v>
      </c>
      <c r="B3" s="153"/>
      <c r="C3" s="154"/>
      <c r="D3" s="155">
        <v>175448</v>
      </c>
      <c r="E3" s="156"/>
      <c r="F3" s="157">
        <v>268375</v>
      </c>
      <c r="G3" s="158"/>
      <c r="H3" s="159"/>
    </row>
    <row r="4" spans="1:8" x14ac:dyDescent="0.15">
      <c r="A4" s="160"/>
      <c r="B4" s="161"/>
      <c r="C4" s="162"/>
      <c r="D4" s="163">
        <v>90302</v>
      </c>
      <c r="E4" s="164"/>
      <c r="F4" s="165">
        <v>119602</v>
      </c>
      <c r="G4" s="166"/>
      <c r="H4" s="167"/>
    </row>
    <row r="5" spans="1:8" x14ac:dyDescent="0.15">
      <c r="A5" s="148" t="s">
        <v>518</v>
      </c>
      <c r="B5" s="153"/>
      <c r="C5" s="154"/>
      <c r="D5" s="155">
        <v>420133</v>
      </c>
      <c r="E5" s="156"/>
      <c r="F5" s="157">
        <v>301035</v>
      </c>
      <c r="G5" s="158"/>
      <c r="H5" s="159"/>
    </row>
    <row r="6" spans="1:8" x14ac:dyDescent="0.15">
      <c r="A6" s="160"/>
      <c r="B6" s="161"/>
      <c r="C6" s="162"/>
      <c r="D6" s="163">
        <v>271220</v>
      </c>
      <c r="E6" s="164"/>
      <c r="F6" s="165">
        <v>154376</v>
      </c>
      <c r="G6" s="166"/>
      <c r="H6" s="167"/>
    </row>
    <row r="7" spans="1:8" x14ac:dyDescent="0.15">
      <c r="A7" s="148" t="s">
        <v>519</v>
      </c>
      <c r="B7" s="153"/>
      <c r="C7" s="154"/>
      <c r="D7" s="155">
        <v>261907</v>
      </c>
      <c r="E7" s="156"/>
      <c r="F7" s="157">
        <v>277467</v>
      </c>
      <c r="G7" s="158"/>
      <c r="H7" s="159"/>
    </row>
    <row r="8" spans="1:8" x14ac:dyDescent="0.15">
      <c r="A8" s="160"/>
      <c r="B8" s="161"/>
      <c r="C8" s="162"/>
      <c r="D8" s="163">
        <v>139271</v>
      </c>
      <c r="E8" s="164"/>
      <c r="F8" s="165">
        <v>128378</v>
      </c>
      <c r="G8" s="166"/>
      <c r="H8" s="167"/>
    </row>
    <row r="9" spans="1:8" x14ac:dyDescent="0.15">
      <c r="A9" s="148" t="s">
        <v>520</v>
      </c>
      <c r="B9" s="153"/>
      <c r="C9" s="154"/>
      <c r="D9" s="155">
        <v>323114</v>
      </c>
      <c r="E9" s="156"/>
      <c r="F9" s="157">
        <v>282256</v>
      </c>
      <c r="G9" s="158"/>
      <c r="H9" s="159"/>
    </row>
    <row r="10" spans="1:8" x14ac:dyDescent="0.15">
      <c r="A10" s="160"/>
      <c r="B10" s="161"/>
      <c r="C10" s="162"/>
      <c r="D10" s="163">
        <v>254756</v>
      </c>
      <c r="E10" s="164"/>
      <c r="F10" s="165">
        <v>145453</v>
      </c>
      <c r="G10" s="166"/>
      <c r="H10" s="167"/>
    </row>
    <row r="11" spans="1:8" x14ac:dyDescent="0.15">
      <c r="A11" s="148" t="s">
        <v>521</v>
      </c>
      <c r="B11" s="153"/>
      <c r="C11" s="154"/>
      <c r="D11" s="155">
        <v>301907</v>
      </c>
      <c r="E11" s="156"/>
      <c r="F11" s="157">
        <v>295341</v>
      </c>
      <c r="G11" s="158"/>
      <c r="H11" s="159"/>
    </row>
    <row r="12" spans="1:8" x14ac:dyDescent="0.15">
      <c r="A12" s="160"/>
      <c r="B12" s="161"/>
      <c r="C12" s="168"/>
      <c r="D12" s="163">
        <v>230145</v>
      </c>
      <c r="E12" s="164"/>
      <c r="F12" s="165">
        <v>137402</v>
      </c>
      <c r="G12" s="166"/>
      <c r="H12" s="167"/>
    </row>
    <row r="13" spans="1:8" x14ac:dyDescent="0.15">
      <c r="A13" s="148"/>
      <c r="B13" s="153"/>
      <c r="C13" s="169"/>
      <c r="D13" s="170">
        <v>296502</v>
      </c>
      <c r="E13" s="171"/>
      <c r="F13" s="172">
        <v>284895</v>
      </c>
      <c r="G13" s="173"/>
      <c r="H13" s="159"/>
    </row>
    <row r="14" spans="1:8" x14ac:dyDescent="0.15">
      <c r="A14" s="160"/>
      <c r="B14" s="161"/>
      <c r="C14" s="162"/>
      <c r="D14" s="163">
        <v>197139</v>
      </c>
      <c r="E14" s="164"/>
      <c r="F14" s="165">
        <v>137042</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6.65</v>
      </c>
      <c r="C19" s="174">
        <f>ROUND(VALUE(SUBSTITUTE(実質収支比率等に係る経年分析!G$48,"▲","-")),2)</f>
        <v>9.0399999999999991</v>
      </c>
      <c r="D19" s="174">
        <f>ROUND(VALUE(SUBSTITUTE(実質収支比率等に係る経年分析!H$48,"▲","-")),2)</f>
        <v>5.62</v>
      </c>
      <c r="E19" s="174">
        <f>ROUND(VALUE(SUBSTITUTE(実質収支比率等に係る経年分析!I$48,"▲","-")),2)</f>
        <v>5.56</v>
      </c>
      <c r="F19" s="174">
        <f>ROUND(VALUE(SUBSTITUTE(実質収支比率等に係る経年分析!J$48,"▲","-")),2)</f>
        <v>6.94</v>
      </c>
    </row>
    <row r="20" spans="1:11" x14ac:dyDescent="0.15">
      <c r="A20" s="174" t="s">
        <v>53</v>
      </c>
      <c r="B20" s="174">
        <f>ROUND(VALUE(SUBSTITUTE(実質収支比率等に係る経年分析!F$47,"▲","-")),2)</f>
        <v>96.08</v>
      </c>
      <c r="C20" s="174">
        <f>ROUND(VALUE(SUBSTITUTE(実質収支比率等に係る経年分析!G$47,"▲","-")),2)</f>
        <v>77.930000000000007</v>
      </c>
      <c r="D20" s="174">
        <f>ROUND(VALUE(SUBSTITUTE(実質収支比率等に係る経年分析!H$47,"▲","-")),2)</f>
        <v>80.540000000000006</v>
      </c>
      <c r="E20" s="174">
        <f>ROUND(VALUE(SUBSTITUTE(実質収支比率等に係る経年分析!I$47,"▲","-")),2)</f>
        <v>85</v>
      </c>
      <c r="F20" s="174">
        <f>ROUND(VALUE(SUBSTITUTE(実質収支比率等に係る経年分析!J$47,"▲","-")),2)</f>
        <v>86.45</v>
      </c>
    </row>
    <row r="21" spans="1:11" x14ac:dyDescent="0.15">
      <c r="A21" s="174" t="s">
        <v>54</v>
      </c>
      <c r="B21" s="174">
        <f>IF(ISNUMBER(VALUE(SUBSTITUTE(実質収支比率等に係る経年分析!F$49,"▲","-"))),ROUND(VALUE(SUBSTITUTE(実質収支比率等に係る経年分析!F$49,"▲","-")),2),NA())</f>
        <v>-16.11</v>
      </c>
      <c r="C21" s="174">
        <f>IF(ISNUMBER(VALUE(SUBSTITUTE(実質収支比率等に係る経年分析!G$49,"▲","-"))),ROUND(VALUE(SUBSTITUTE(実質収支比率等に係る経年分析!G$49,"▲","-")),2),NA())</f>
        <v>-12.85</v>
      </c>
      <c r="D21" s="174">
        <f>IF(ISNUMBER(VALUE(SUBSTITUTE(実質収支比率等に係る経年分析!H$49,"▲","-"))),ROUND(VALUE(SUBSTITUTE(実質収支比率等に係る経年分析!H$49,"▲","-")),2),NA())</f>
        <v>23.2</v>
      </c>
      <c r="E21" s="174">
        <f>IF(ISNUMBER(VALUE(SUBSTITUTE(実質収支比率等に係る経年分析!I$49,"▲","-"))),ROUND(VALUE(SUBSTITUTE(実質収支比率等に係る経年分析!I$49,"▲","-")),2),NA())</f>
        <v>2.06</v>
      </c>
      <c r="F21" s="174">
        <f>IF(ISNUMBER(VALUE(SUBSTITUTE(実質収支比率等に係る経年分析!J$49,"▲","-"))),ROUND(VALUE(SUBSTITUTE(実質収支比率等に係る経年分析!J$49,"▲","-")),2),NA())</f>
        <v>-0.92</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15">
      <c r="A30" s="175" t="e">
        <f>IF(連結実質赤字比率に係る赤字・黒字の構成分析!C$40="",NA(),連結実質赤字比率に係る赤字・黒字の構成分析!C$40)</f>
        <v>#N/A</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#VALUE!</v>
      </c>
      <c r="I30" s="175" t="e">
        <f>IF(ROUND(VALUE(SUBSTITUTE(連結実質赤字比率に係る赤字・黒字の構成分析!I$40,"▲", "-")), 2) &gt;= 0, ABS(ROUND(VALUE(SUBSTITUTE(連結実質赤字比率に係る赤字・黒字の構成分析!I$40,"▲", "-")), 2)), NA())</f>
        <v>#VALUE!</v>
      </c>
      <c r="J30" s="175" t="e">
        <f>IF(ROUND(VALUE(SUBSTITUTE(連結実質赤字比率に係る赤字・黒字の構成分析!J$40,"▲", "-")), 2) &lt; 0, ABS(ROUND(VALUE(SUBSTITUTE(連結実質赤字比率に係る赤字・黒字の構成分析!J$40,"▲", "-")), 2)), NA())</f>
        <v>#VALUE!</v>
      </c>
      <c r="K30" s="175" t="e">
        <f>IF(ROUND(VALUE(SUBSTITUTE(連結実質赤字比率に係る赤字・黒字の構成分析!J$40,"▲", "-")), 2) &gt;= 0, ABS(ROUND(VALUE(SUBSTITUTE(連結実質赤字比率に係る赤字・黒字の構成分析!J$40,"▲", "-")), 2)), NA())</f>
        <v>#VALUE!</v>
      </c>
    </row>
    <row r="31" spans="1:11" x14ac:dyDescent="0.15">
      <c r="A31" s="175" t="str">
        <f>IF(連結実質赤字比率に係る赤字・黒字の構成分析!C$39="",NA(),連結実質赤字比率に係る赤字・黒字の構成分析!C$39)</f>
        <v>西目屋村国民健康保険事業特別会計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0.12</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0.17</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0.05</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0.17</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0.04</v>
      </c>
    </row>
    <row r="32" spans="1:11" x14ac:dyDescent="0.15">
      <c r="A32" s="175" t="str">
        <f>IF(連結実質赤字比率に係る赤字・黒字の構成分析!C$38="",NA(),連結実質赤字比率に係る赤字・黒字の構成分析!C$38)</f>
        <v>西目屋村後期高齢者医療特別会計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0.01</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0.02</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7.0000000000000007E-2</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0.03</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7.0000000000000007E-2</v>
      </c>
    </row>
    <row r="33" spans="1:16" x14ac:dyDescent="0.15">
      <c r="A33" s="175" t="str">
        <f>IF(連結実質赤字比率に係る赤字・黒字の構成分析!C$37="",NA(),連結実質赤字比率に係る赤字・黒字の構成分析!C$37)</f>
        <v>西目屋村介護保険特別会計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0.15</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0.2</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0.17</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0.17</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0.17</v>
      </c>
    </row>
    <row r="34" spans="1:16" x14ac:dyDescent="0.15">
      <c r="A34" s="175" t="str">
        <f>IF(連結実質赤字比率に係る赤字・黒字の構成分析!C$36="",NA(),連結実質赤字比率に係る赤字・黒字の構成分析!C$36)</f>
        <v>西目屋村簡易水道事業特別会計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0.26</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0.09</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0.1</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0.09</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1.29</v>
      </c>
    </row>
    <row r="35" spans="1:16" x14ac:dyDescent="0.15">
      <c r="A35" s="175" t="str">
        <f>IF(連結実質赤字比率に係る赤字・黒字の構成分析!C$35="",NA(),連結実質赤字比率に係る赤字・黒字の構成分析!C$35)</f>
        <v>西目屋村農業集落排水事業特別会計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0.14000000000000001</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0.08</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0.08</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0.06</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1.5</v>
      </c>
    </row>
    <row r="36" spans="1:16" x14ac:dyDescent="0.15">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6.64</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9.0299999999999994</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5.62</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5.55</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6.93</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193</v>
      </c>
      <c r="E42" s="176"/>
      <c r="F42" s="176"/>
      <c r="G42" s="176">
        <f>'実質公債費比率（分子）の構造'!L$52</f>
        <v>222</v>
      </c>
      <c r="H42" s="176"/>
      <c r="I42" s="176"/>
      <c r="J42" s="176">
        <f>'実質公債費比率（分子）の構造'!M$52</f>
        <v>224</v>
      </c>
      <c r="K42" s="176"/>
      <c r="L42" s="176"/>
      <c r="M42" s="176">
        <f>'実質公債費比率（分子）の構造'!N$52</f>
        <v>258</v>
      </c>
      <c r="N42" s="176"/>
      <c r="O42" s="176"/>
      <c r="P42" s="176">
        <f>'実質公債費比率（分子）の構造'!O$52</f>
        <v>246</v>
      </c>
    </row>
    <row r="43" spans="1:16" x14ac:dyDescent="0.15">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62</v>
      </c>
      <c r="B44" s="176">
        <f>'実質公債費比率（分子）の構造'!K$50</f>
        <v>21</v>
      </c>
      <c r="C44" s="176"/>
      <c r="D44" s="176"/>
      <c r="E44" s="176">
        <f>'実質公債費比率（分子）の構造'!L$50</f>
        <v>21</v>
      </c>
      <c r="F44" s="176"/>
      <c r="G44" s="176"/>
      <c r="H44" s="176">
        <f>'実質公債費比率（分子）の構造'!M$50</f>
        <v>21</v>
      </c>
      <c r="I44" s="176"/>
      <c r="J44" s="176"/>
      <c r="K44" s="176">
        <f>'実質公債費比率（分子）の構造'!N$50</f>
        <v>21</v>
      </c>
      <c r="L44" s="176"/>
      <c r="M44" s="176"/>
      <c r="N44" s="176">
        <f>'実質公債費比率（分子）の構造'!O$50</f>
        <v>21</v>
      </c>
      <c r="O44" s="176"/>
      <c r="P44" s="176"/>
    </row>
    <row r="45" spans="1:16" x14ac:dyDescent="0.15">
      <c r="A45" s="176" t="s">
        <v>63</v>
      </c>
      <c r="B45" s="176">
        <f>'実質公債費比率（分子）の構造'!K$49</f>
        <v>1</v>
      </c>
      <c r="C45" s="176"/>
      <c r="D45" s="176"/>
      <c r="E45" s="176">
        <f>'実質公債費比率（分子）の構造'!L$49</f>
        <v>1</v>
      </c>
      <c r="F45" s="176"/>
      <c r="G45" s="176"/>
      <c r="H45" s="176">
        <f>'実質公債費比率（分子）の構造'!M$49</f>
        <v>1</v>
      </c>
      <c r="I45" s="176"/>
      <c r="J45" s="176"/>
      <c r="K45" s="176">
        <f>'実質公債費比率（分子）の構造'!N$49</f>
        <v>3</v>
      </c>
      <c r="L45" s="176"/>
      <c r="M45" s="176"/>
      <c r="N45" s="176">
        <f>'実質公債費比率（分子）の構造'!O$49</f>
        <v>3</v>
      </c>
      <c r="O45" s="176"/>
      <c r="P45" s="176"/>
    </row>
    <row r="46" spans="1:16" x14ac:dyDescent="0.15">
      <c r="A46" s="176" t="s">
        <v>64</v>
      </c>
      <c r="B46" s="176">
        <f>'実質公債費比率（分子）の構造'!K$48</f>
        <v>107</v>
      </c>
      <c r="C46" s="176"/>
      <c r="D46" s="176"/>
      <c r="E46" s="176">
        <f>'実質公債費比率（分子）の構造'!L$48</f>
        <v>122</v>
      </c>
      <c r="F46" s="176"/>
      <c r="G46" s="176"/>
      <c r="H46" s="176">
        <f>'実質公債費比率（分子）の構造'!M$48</f>
        <v>112</v>
      </c>
      <c r="I46" s="176"/>
      <c r="J46" s="176"/>
      <c r="K46" s="176">
        <f>'実質公債費比率（分子）の構造'!N$48</f>
        <v>123</v>
      </c>
      <c r="L46" s="176"/>
      <c r="M46" s="176"/>
      <c r="N46" s="176">
        <f>'実質公債費比率（分子）の構造'!O$48</f>
        <v>116</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177</v>
      </c>
      <c r="C49" s="176"/>
      <c r="D49" s="176"/>
      <c r="E49" s="176">
        <f>'実質公債費比率（分子）の構造'!L$45</f>
        <v>191</v>
      </c>
      <c r="F49" s="176"/>
      <c r="G49" s="176"/>
      <c r="H49" s="176">
        <f>'実質公債費比率（分子）の構造'!M$45</f>
        <v>221</v>
      </c>
      <c r="I49" s="176"/>
      <c r="J49" s="176"/>
      <c r="K49" s="176">
        <f>'実質公債費比率（分子）の構造'!N$45</f>
        <v>224</v>
      </c>
      <c r="L49" s="176"/>
      <c r="M49" s="176"/>
      <c r="N49" s="176">
        <f>'実質公債費比率（分子）の構造'!O$45</f>
        <v>207</v>
      </c>
      <c r="O49" s="176"/>
      <c r="P49" s="176"/>
    </row>
    <row r="50" spans="1:16" x14ac:dyDescent="0.15">
      <c r="A50" s="176" t="s">
        <v>67</v>
      </c>
      <c r="B50" s="176" t="e">
        <f>NA()</f>
        <v>#N/A</v>
      </c>
      <c r="C50" s="176">
        <f>IF(ISNUMBER('実質公債費比率（分子）の構造'!K$53),'実質公債費比率（分子）の構造'!K$53,NA())</f>
        <v>113</v>
      </c>
      <c r="D50" s="176" t="e">
        <f>NA()</f>
        <v>#N/A</v>
      </c>
      <c r="E50" s="176" t="e">
        <f>NA()</f>
        <v>#N/A</v>
      </c>
      <c r="F50" s="176">
        <f>IF(ISNUMBER('実質公債費比率（分子）の構造'!L$53),'実質公債費比率（分子）の構造'!L$53,NA())</f>
        <v>113</v>
      </c>
      <c r="G50" s="176" t="e">
        <f>NA()</f>
        <v>#N/A</v>
      </c>
      <c r="H50" s="176" t="e">
        <f>NA()</f>
        <v>#N/A</v>
      </c>
      <c r="I50" s="176">
        <f>IF(ISNUMBER('実質公債費比率（分子）の構造'!M$53),'実質公債費比率（分子）の構造'!M$53,NA())</f>
        <v>131</v>
      </c>
      <c r="J50" s="176" t="e">
        <f>NA()</f>
        <v>#N/A</v>
      </c>
      <c r="K50" s="176" t="e">
        <f>NA()</f>
        <v>#N/A</v>
      </c>
      <c r="L50" s="176">
        <f>IF(ISNUMBER('実質公債費比率（分子）の構造'!N$53),'実質公債費比率（分子）の構造'!N$53,NA())</f>
        <v>113</v>
      </c>
      <c r="M50" s="176" t="e">
        <f>NA()</f>
        <v>#N/A</v>
      </c>
      <c r="N50" s="176" t="e">
        <f>NA()</f>
        <v>#N/A</v>
      </c>
      <c r="O50" s="176">
        <f>IF(ISNUMBER('実質公債費比率（分子）の構造'!O$53),'実質公債費比率（分子）の構造'!O$53,NA())</f>
        <v>101</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2232</v>
      </c>
      <c r="E56" s="175"/>
      <c r="F56" s="175"/>
      <c r="G56" s="175">
        <f>'将来負担比率（分子）の構造'!J$52</f>
        <v>2148</v>
      </c>
      <c r="H56" s="175"/>
      <c r="I56" s="175"/>
      <c r="J56" s="175">
        <f>'将来負担比率（分子）の構造'!K$52</f>
        <v>1900</v>
      </c>
      <c r="K56" s="175"/>
      <c r="L56" s="175"/>
      <c r="M56" s="175">
        <f>'将来負担比率（分子）の構造'!L$52</f>
        <v>2000</v>
      </c>
      <c r="N56" s="175"/>
      <c r="O56" s="175"/>
      <c r="P56" s="175">
        <f>'将来負担比率（分子）の構造'!M$52</f>
        <v>1977</v>
      </c>
    </row>
    <row r="57" spans="1:16" x14ac:dyDescent="0.15">
      <c r="A57" s="175" t="s">
        <v>42</v>
      </c>
      <c r="B57" s="175"/>
      <c r="C57" s="175"/>
      <c r="D57" s="175">
        <f>'将来負担比率（分子）の構造'!I$51</f>
        <v>30</v>
      </c>
      <c r="E57" s="175"/>
      <c r="F57" s="175"/>
      <c r="G57" s="175">
        <f>'将来負担比率（分子）の構造'!J$51</f>
        <v>32</v>
      </c>
      <c r="H57" s="175"/>
      <c r="I57" s="175"/>
      <c r="J57" s="175">
        <f>'将来負担比率（分子）の構造'!K$51</f>
        <v>27</v>
      </c>
      <c r="K57" s="175"/>
      <c r="L57" s="175"/>
      <c r="M57" s="175">
        <f>'将来負担比率（分子）の構造'!L$51</f>
        <v>35</v>
      </c>
      <c r="N57" s="175"/>
      <c r="O57" s="175"/>
      <c r="P57" s="175">
        <f>'将来負担比率（分子）の構造'!M$51</f>
        <v>28</v>
      </c>
    </row>
    <row r="58" spans="1:16" x14ac:dyDescent="0.15">
      <c r="A58" s="175" t="s">
        <v>41</v>
      </c>
      <c r="B58" s="175"/>
      <c r="C58" s="175"/>
      <c r="D58" s="175">
        <f>'将来負担比率（分子）の構造'!I$50</f>
        <v>1454</v>
      </c>
      <c r="E58" s="175"/>
      <c r="F58" s="175"/>
      <c r="G58" s="175">
        <f>'将来負担比率（分子）の構造'!J$50</f>
        <v>1107</v>
      </c>
      <c r="H58" s="175"/>
      <c r="I58" s="175"/>
      <c r="J58" s="175">
        <f>'将来負担比率（分子）の構造'!K$50</f>
        <v>1247</v>
      </c>
      <c r="K58" s="175"/>
      <c r="L58" s="175"/>
      <c r="M58" s="175">
        <f>'将来負担比率（分子）の構造'!L$50</f>
        <v>1380</v>
      </c>
      <c r="N58" s="175"/>
      <c r="O58" s="175"/>
      <c r="P58" s="175">
        <f>'将来負担比率（分子）の構造'!M$50</f>
        <v>1446</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35</v>
      </c>
      <c r="B62" s="175">
        <f>'将来負担比率（分子）の構造'!I$45</f>
        <v>108</v>
      </c>
      <c r="C62" s="175"/>
      <c r="D62" s="175"/>
      <c r="E62" s="175">
        <f>'将来負担比率（分子）の構造'!J$45</f>
        <v>91</v>
      </c>
      <c r="F62" s="175"/>
      <c r="G62" s="175"/>
      <c r="H62" s="175">
        <f>'将来負担比率（分子）の構造'!K$45</f>
        <v>118</v>
      </c>
      <c r="I62" s="175"/>
      <c r="J62" s="175"/>
      <c r="K62" s="175">
        <f>'将来負担比率（分子）の構造'!L$45</f>
        <v>116</v>
      </c>
      <c r="L62" s="175"/>
      <c r="M62" s="175"/>
      <c r="N62" s="175">
        <f>'将来負担比率（分子）の構造'!M$45</f>
        <v>125</v>
      </c>
      <c r="O62" s="175"/>
      <c r="P62" s="175"/>
    </row>
    <row r="63" spans="1:16" x14ac:dyDescent="0.15">
      <c r="A63" s="175" t="s">
        <v>34</v>
      </c>
      <c r="B63" s="175">
        <f>'将来負担比率（分子）の構造'!I$44</f>
        <v>5</v>
      </c>
      <c r="C63" s="175"/>
      <c r="D63" s="175"/>
      <c r="E63" s="175">
        <f>'将来負担比率（分子）の構造'!J$44</f>
        <v>31</v>
      </c>
      <c r="F63" s="175"/>
      <c r="G63" s="175"/>
      <c r="H63" s="175">
        <f>'将来負担比率（分子）の構造'!K$44</f>
        <v>32</v>
      </c>
      <c r="I63" s="175"/>
      <c r="J63" s="175"/>
      <c r="K63" s="175">
        <f>'将来負担比率（分子）の構造'!L$44</f>
        <v>29</v>
      </c>
      <c r="L63" s="175"/>
      <c r="M63" s="175"/>
      <c r="N63" s="175">
        <f>'将来負担比率（分子）の構造'!M$44</f>
        <v>26</v>
      </c>
      <c r="O63" s="175"/>
      <c r="P63" s="175"/>
    </row>
    <row r="64" spans="1:16" x14ac:dyDescent="0.15">
      <c r="A64" s="175" t="s">
        <v>33</v>
      </c>
      <c r="B64" s="175">
        <f>'将来負担比率（分子）の構造'!I$43</f>
        <v>1355</v>
      </c>
      <c r="C64" s="175"/>
      <c r="D64" s="175"/>
      <c r="E64" s="175">
        <f>'将来負担比率（分子）の構造'!J$43</f>
        <v>1242</v>
      </c>
      <c r="F64" s="175"/>
      <c r="G64" s="175"/>
      <c r="H64" s="175">
        <f>'将来負担比率（分子）の構造'!K$43</f>
        <v>1147</v>
      </c>
      <c r="I64" s="175"/>
      <c r="J64" s="175"/>
      <c r="K64" s="175">
        <f>'将来負担比率（分子）の構造'!L$43</f>
        <v>1064</v>
      </c>
      <c r="L64" s="175"/>
      <c r="M64" s="175"/>
      <c r="N64" s="175">
        <f>'将来負担比率（分子）の構造'!M$43</f>
        <v>981</v>
      </c>
      <c r="O64" s="175"/>
      <c r="P64" s="175"/>
    </row>
    <row r="65" spans="1:16" x14ac:dyDescent="0.15">
      <c r="A65" s="175" t="s">
        <v>32</v>
      </c>
      <c r="B65" s="175">
        <f>'将来負担比率（分子）の構造'!I$42</f>
        <v>42</v>
      </c>
      <c r="C65" s="175"/>
      <c r="D65" s="175"/>
      <c r="E65" s="175">
        <f>'将来負担比率（分子）の構造'!J$42</f>
        <v>21</v>
      </c>
      <c r="F65" s="175"/>
      <c r="G65" s="175"/>
      <c r="H65" s="175">
        <f>'将来負担比率（分子）の構造'!K$42</f>
        <v>21</v>
      </c>
      <c r="I65" s="175"/>
      <c r="J65" s="175"/>
      <c r="K65" s="175">
        <f>'将来負担比率（分子）の構造'!L$42</f>
        <v>83</v>
      </c>
      <c r="L65" s="175"/>
      <c r="M65" s="175"/>
      <c r="N65" s="175">
        <f>'将来負担比率（分子）の構造'!M$42</f>
        <v>63</v>
      </c>
      <c r="O65" s="175"/>
      <c r="P65" s="175"/>
    </row>
    <row r="66" spans="1:16" x14ac:dyDescent="0.15">
      <c r="A66" s="175" t="s">
        <v>31</v>
      </c>
      <c r="B66" s="175">
        <f>'将来負担比率（分子）の構造'!I$41</f>
        <v>2239</v>
      </c>
      <c r="C66" s="175"/>
      <c r="D66" s="175"/>
      <c r="E66" s="175">
        <f>'将来負担比率（分子）の構造'!J$41</f>
        <v>2355</v>
      </c>
      <c r="F66" s="175"/>
      <c r="G66" s="175"/>
      <c r="H66" s="175">
        <f>'将来負担比率（分子）の構造'!K$41</f>
        <v>2088</v>
      </c>
      <c r="I66" s="175"/>
      <c r="J66" s="175"/>
      <c r="K66" s="175">
        <f>'将来負担比率（分子）の構造'!L$41</f>
        <v>2154</v>
      </c>
      <c r="L66" s="175"/>
      <c r="M66" s="175"/>
      <c r="N66" s="175">
        <f>'将来負担比率（分子）の構造'!M$41</f>
        <v>2210</v>
      </c>
      <c r="O66" s="175"/>
      <c r="P66" s="175"/>
    </row>
    <row r="67" spans="1:16" x14ac:dyDescent="0.15">
      <c r="A67" s="175" t="s">
        <v>71</v>
      </c>
      <c r="B67" s="175" t="e">
        <f>NA()</f>
        <v>#N/A</v>
      </c>
      <c r="C67" s="175">
        <f>IF(ISNUMBER('将来負担比率（分子）の構造'!I$53), IF('将来負担比率（分子）の構造'!I$53 &lt; 0, 0, '将来負担比率（分子）の構造'!I$53), NA())</f>
        <v>33</v>
      </c>
      <c r="D67" s="175" t="e">
        <f>NA()</f>
        <v>#N/A</v>
      </c>
      <c r="E67" s="175" t="e">
        <f>NA()</f>
        <v>#N/A</v>
      </c>
      <c r="F67" s="175">
        <f>IF(ISNUMBER('将来負担比率（分子）の構造'!J$53), IF('将来負担比率（分子）の構造'!J$53 &lt; 0, 0, '将来負担比率（分子）の構造'!J$53), NA())</f>
        <v>454</v>
      </c>
      <c r="G67" s="175" t="e">
        <f>NA()</f>
        <v>#N/A</v>
      </c>
      <c r="H67" s="175" t="e">
        <f>NA()</f>
        <v>#N/A</v>
      </c>
      <c r="I67" s="175">
        <f>IF(ISNUMBER('将来負担比率（分子）の構造'!K$53), IF('将来負担比率（分子）の構造'!K$53 &lt; 0, 0, '将来負担比率（分子）の構造'!K$53), NA())</f>
        <v>233</v>
      </c>
      <c r="J67" s="175" t="e">
        <f>NA()</f>
        <v>#N/A</v>
      </c>
      <c r="K67" s="175" t="e">
        <f>NA()</f>
        <v>#N/A</v>
      </c>
      <c r="L67" s="175">
        <f>IF(ISNUMBER('将来負担比率（分子）の構造'!L$53), IF('将来負担比率（分子）の構造'!L$53 &lt; 0, 0, '将来負担比率（分子）の構造'!L$53), NA())</f>
        <v>31</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1091</v>
      </c>
      <c r="C72" s="179">
        <f>基金残高に係る経年分析!G55</f>
        <v>1160</v>
      </c>
      <c r="D72" s="179">
        <f>基金残高に係る経年分析!H55</f>
        <v>1169</v>
      </c>
    </row>
    <row r="73" spans="1:16" x14ac:dyDescent="0.15">
      <c r="A73" s="178" t="s">
        <v>74</v>
      </c>
      <c r="B73" s="179">
        <f>基金残高に係る経年分析!F56</f>
        <v>102</v>
      </c>
      <c r="C73" s="179">
        <f>基金残高に係る経年分析!G56</f>
        <v>132</v>
      </c>
      <c r="D73" s="179">
        <f>基金残高に係る経年分析!H56</f>
        <v>162</v>
      </c>
    </row>
    <row r="74" spans="1:16" x14ac:dyDescent="0.15">
      <c r="A74" s="178" t="s">
        <v>75</v>
      </c>
      <c r="B74" s="179">
        <f>基金残高に係る経年分析!F57</f>
        <v>53</v>
      </c>
      <c r="C74" s="179">
        <f>基金残高に係る経年分析!G57</f>
        <v>88</v>
      </c>
      <c r="D74" s="179">
        <f>基金残高に係る経年分析!H57</f>
        <v>114</v>
      </c>
    </row>
  </sheetData>
  <sheetProtection algorithmName="SHA-512" hashValue="6czavN9SZw3760QTazDuioMbck1aBVvYmJI5Q+81lB7kpnf7tINYHkUMIHzrX9gtri94DBjzdxL/WI7Cc+a0aw==" saltValue="9f5VdcduKb1QoN2VUCNnD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2025-03-10T01:05:28Z</cp:lastPrinted>
  <dcterms:created xsi:type="dcterms:W3CDTF">2025-02-19T00:28:28Z</dcterms:created>
  <dcterms:modified xsi:type="dcterms:W3CDTF">2025-03-18T08:19:01Z</dcterms:modified>
  <cp:category/>
</cp:coreProperties>
</file>