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nishimeya27\Desktop\"/>
    </mc:Choice>
  </mc:AlternateContent>
  <xr:revisionPtr revIDLastSave="0" documentId="13_ncr:1_{29087A2F-8062-4EC2-91AD-482C24ACDFB4}" xr6:coauthVersionLast="43" xr6:coauthVersionMax="43" xr10:uidLastSave="{00000000-0000-0000-0000-000000000000}"/>
  <workbookProtection workbookAlgorithmName="SHA-512" workbookHashValue="kpR+vh+kGenfCwogNfO4Q1K3t0tU5eq7Jukhc8V0LAm0Nl5ykg2PgS3ZnTf0lJzXiRXsA7quoc2YUfkBcsB+yg==" workbookSaltValue="RbDnYZpovbUvfOXZ1tJPzg==" workbookSpinCount="100000" lockStructure="1"/>
  <bookViews>
    <workbookView xWindow="1365" yWindow="-120" windowWidth="19245" windowHeight="117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<sst xmlns="http://schemas.openxmlformats.org/spreadsheetml/2006/main" count="236" uniqueCount="121">
  <si>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</si>
  <si>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</si>
  <si>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</si>
  <si>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</si>
  <si>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</si>
  <si>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</si>
  <si>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</si>
  <si>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</si>
  <si>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</si>
  <si>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</si>
  <si>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</si>
  <si>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</si>
  <si>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</si>
  <si>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</si>
  <si>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</si>
  <si>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</si>
  <si>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</si>
  <si>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</si>
  <si>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</si>
  <si>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</si>
  <si>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</si>
  <si>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</si>
  <si>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</si>
  <si>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</si>
  <si>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</si>
  <si>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</si>
  <si>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</si>
  <si>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</si>
  <si>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</si>
  <si>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</si>
  <si>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</si>
  <si>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</si>
  <si>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</si>
  <si>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</si>
  <si>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</si>
  <si>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</si>
  <si>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</si>
  <si>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</si>
  <si>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</si>
  <si>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</si>
  <si>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</si>
  <si>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</si>
  <si>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</si>
  <si>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</si>
  <si>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</si>
  <si>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</si>
  <si>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</si>
  <si>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</si>
  <si>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</si>
  <si>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</si>
  <si>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</si>
  <si>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</si>
  <si>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</si>
  <si>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</si>
  <si>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</si>
  <si>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</si>
  <si>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</si>
  <si>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</si>
  <si>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</si>
  <si>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</si>
  <si>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</si>
  <si>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</si>
  <si>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</si>
  <si>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</si>
  <si>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</si>
  <si>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</si>
  <si>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</si>
  <si>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</si>
  <si>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</si>
  <si>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</si>
  <si>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</si>
  <si>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</si>
  <si>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</si>
  <si>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</si>
  <si>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</si>
  <si>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</si>
  <si>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</si>
  <si>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</si>
  <si>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</si>
  <si>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</si>
  <si>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</si>
  <si>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</si>
  <si>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</si>
  <si>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</si>
  <si>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</si>
  <si>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</si>
  <si>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</si>
  <si>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</si>
  <si>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</si>
  <si>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</si>
  <si>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</si>
  <si>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</si>
  <si>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</si>
  <si>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</si>
  <si>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</si>
  <si>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</si>
  <si>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</si>
  <si>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</si>
  <si>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西目屋村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</si>
  <si>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</si>
  <si>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</si>
  <si>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</si>
  <si>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</si>
  <si>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</si>
  <si>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</si>
  <si>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</si>
  <si>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</si>
  <si>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</si>
  <si>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</si>
  <si>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</si>
  <si>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</si>
  <si>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</si>
  <si>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</si>
  <si>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</si>
  <si>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</si>
  <si>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</si>
  <si>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</si>
  <si>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</si>
  <si>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現在、村内に所在する農業集落排水施設５施設のうち供用開始後２０年を超す施設は３施設となっており、機械・電気設備は故障発生時に修繕、取替を行っている。
　令和２年度に策定された最適整備構想を元に、経営改善計画の見直しを令和５年度に行い、計画的な更新作業を進めていく。</t>
    <rPh sb="1" eb="3">
      <t>ゲンザイ</t>
    </rPh>
    <rPh sb="4" eb="6">
      <t>ソンナイ</t>
    </rPh>
    <rPh sb="7" eb="9">
      <t>ショザイ</t>
    </rPh>
    <rPh sb="11" eb="13">
      <t>ノウギョウ</t>
    </rPh>
    <rPh sb="13" eb="15">
      <t>シュウラク</t>
    </rPh>
    <rPh sb="15" eb="17">
      <t>ハイスイ</t>
    </rPh>
    <rPh sb="17" eb="19">
      <t>シセツ</t>
    </rPh>
    <rPh sb="20" eb="22">
      <t>シセツ</t>
    </rPh>
    <rPh sb="25" eb="27">
      <t>キョウヨウ</t>
    </rPh>
    <rPh sb="27" eb="29">
      <t>カイシ</t>
    </rPh>
    <rPh sb="29" eb="30">
      <t>ゴ</t>
    </rPh>
    <rPh sb="32" eb="33">
      <t>ネン</t>
    </rPh>
    <rPh sb="34" eb="35">
      <t>コ</t>
    </rPh>
    <rPh sb="36" eb="38">
      <t>シセツ</t>
    </rPh>
    <rPh sb="40" eb="42">
      <t>シセツ</t>
    </rPh>
    <rPh sb="49" eb="51">
      <t>キカイ</t>
    </rPh>
    <rPh sb="52" eb="54">
      <t>デンキ</t>
    </rPh>
    <rPh sb="54" eb="56">
      <t>セツビ</t>
    </rPh>
    <rPh sb="57" eb="59">
      <t>コショウ</t>
    </rPh>
    <rPh sb="59" eb="61">
      <t>ハッセイ</t>
    </rPh>
    <rPh sb="61" eb="62">
      <t>ジ</t>
    </rPh>
    <rPh sb="63" eb="65">
      <t>シュウゼン</t>
    </rPh>
    <rPh sb="66" eb="68">
      <t>トリカエ</t>
    </rPh>
    <rPh sb="69" eb="70">
      <t>オコナ</t>
    </rPh>
    <rPh sb="77" eb="79">
      <t>レイワ</t>
    </rPh>
    <rPh sb="80" eb="82">
      <t>ネンド</t>
    </rPh>
    <rPh sb="83" eb="85">
      <t>サクテイ</t>
    </rPh>
    <rPh sb="88" eb="90">
      <t>サイテキ</t>
    </rPh>
    <rPh sb="90" eb="92">
      <t>セイビ</t>
    </rPh>
    <rPh sb="92" eb="94">
      <t>コウソウ</t>
    </rPh>
    <rPh sb="95" eb="96">
      <t>モト</t>
    </rPh>
    <rPh sb="98" eb="100">
      <t>ケイエイ</t>
    </rPh>
    <rPh sb="100" eb="102">
      <t>カイゼン</t>
    </rPh>
    <rPh sb="102" eb="104">
      <t>ケイカク</t>
    </rPh>
    <rPh sb="105" eb="107">
      <t>ミナオ</t>
    </rPh>
    <rPh sb="109" eb="111">
      <t>レイワ</t>
    </rPh>
    <rPh sb="112" eb="114">
      <t>ネンド</t>
    </rPh>
    <rPh sb="115" eb="116">
      <t>オコナ</t>
    </rPh>
    <rPh sb="118" eb="121">
      <t>ケイカクテキ</t>
    </rPh>
    <rPh sb="122" eb="124">
      <t>コウシン</t>
    </rPh>
    <rPh sb="124" eb="126">
      <t>サギョウ</t>
    </rPh>
    <rPh sb="127" eb="128">
      <t>スス</t>
    </rPh>
    <phoneticPr fontId="4"/>
  </si>
  <si>
    <t>　①収益的比率が減となっているが、原因としては自然減や令和6年4月からの適用に向けた公営企業化関連の業務委託費、原油等価格上昇に伴う施設電気使用料等の増、また、コロナ禍による収入減に伴う納付遅れがあることから減となった。これは⑤の経費回収率の減も同じである。
　④企業債残高体事業規模比率、⑥汚水処理原価、⑦施設利用率および⑧水洗化率については変動幅が小さく、ほぼ昨年度と同等である。
　現在、施設の維持管理費を使用料金で賄えておらず、一般会計繰入金ににより補っている状況であるが、令和５年度に経営改善計画の見直しを行い、施設等更新および料金改定等について引き続き考慮するほか、県が主体となって策定された青森県汚水処理施設広域化・共同化計画を反映し適切な運営を目指すため計画の改定を行う。</t>
    <rPh sb="2" eb="5">
      <t>シュウエキテキ</t>
    </rPh>
    <rPh sb="5" eb="7">
      <t>ヒリツ</t>
    </rPh>
    <rPh sb="8" eb="9">
      <t>ゲン</t>
    </rPh>
    <rPh sb="17" eb="19">
      <t>ゲンイン</t>
    </rPh>
    <rPh sb="23" eb="26">
      <t>シゼンゲン</t>
    </rPh>
    <rPh sb="27" eb="29">
      <t>レイワ</t>
    </rPh>
    <rPh sb="30" eb="31">
      <t>ネン</t>
    </rPh>
    <rPh sb="32" eb="33">
      <t>ガツ</t>
    </rPh>
    <rPh sb="36" eb="38">
      <t>テキヨウ</t>
    </rPh>
    <rPh sb="39" eb="40">
      <t>ム</t>
    </rPh>
    <rPh sb="42" eb="44">
      <t>コウエイ</t>
    </rPh>
    <rPh sb="44" eb="46">
      <t>キギョウ</t>
    </rPh>
    <rPh sb="46" eb="47">
      <t>カ</t>
    </rPh>
    <rPh sb="47" eb="49">
      <t>カンレン</t>
    </rPh>
    <rPh sb="50" eb="52">
      <t>ギョウム</t>
    </rPh>
    <rPh sb="52" eb="54">
      <t>イタク</t>
    </rPh>
    <rPh sb="54" eb="55">
      <t>ヒ</t>
    </rPh>
    <rPh sb="56" eb="58">
      <t>ゲンユ</t>
    </rPh>
    <rPh sb="58" eb="59">
      <t>ナド</t>
    </rPh>
    <rPh sb="59" eb="61">
      <t>カカク</t>
    </rPh>
    <rPh sb="61" eb="63">
      <t>ジョウショウ</t>
    </rPh>
    <rPh sb="64" eb="65">
      <t>トモナ</t>
    </rPh>
    <rPh sb="66" eb="68">
      <t>シセツ</t>
    </rPh>
    <rPh sb="68" eb="70">
      <t>デンキ</t>
    </rPh>
    <rPh sb="70" eb="72">
      <t>シヨウ</t>
    </rPh>
    <rPh sb="72" eb="73">
      <t>リョウ</t>
    </rPh>
    <rPh sb="73" eb="74">
      <t>ナド</t>
    </rPh>
    <rPh sb="75" eb="76">
      <t>ゾウ</t>
    </rPh>
    <rPh sb="83" eb="84">
      <t>カ</t>
    </rPh>
    <rPh sb="87" eb="90">
      <t>シュウニュウゲン</t>
    </rPh>
    <rPh sb="91" eb="92">
      <t>トモナ</t>
    </rPh>
    <rPh sb="93" eb="95">
      <t>ノウフ</t>
    </rPh>
    <rPh sb="95" eb="96">
      <t>オク</t>
    </rPh>
    <rPh sb="104" eb="105">
      <t>ゲン</t>
    </rPh>
    <rPh sb="115" eb="117">
      <t>ケイヒ</t>
    </rPh>
    <rPh sb="117" eb="119">
      <t>カイシュウ</t>
    </rPh>
    <rPh sb="119" eb="120">
      <t>リツ</t>
    </rPh>
    <rPh sb="121" eb="122">
      <t>ゲン</t>
    </rPh>
    <rPh sb="123" eb="124">
      <t>オナ</t>
    </rPh>
    <rPh sb="132" eb="134">
      <t>キギョウ</t>
    </rPh>
    <rPh sb="134" eb="135">
      <t>サイ</t>
    </rPh>
    <rPh sb="135" eb="137">
      <t>ザンダカ</t>
    </rPh>
    <rPh sb="137" eb="138">
      <t>タイ</t>
    </rPh>
    <rPh sb="138" eb="140">
      <t>ジギョウ</t>
    </rPh>
    <rPh sb="140" eb="142">
      <t>キボ</t>
    </rPh>
    <rPh sb="142" eb="144">
      <t>ヒリツ</t>
    </rPh>
    <rPh sb="146" eb="148">
      <t>オスイ</t>
    </rPh>
    <rPh sb="148" eb="150">
      <t>ショリ</t>
    </rPh>
    <rPh sb="150" eb="152">
      <t>ゲンカ</t>
    </rPh>
    <rPh sb="154" eb="156">
      <t>シセツ</t>
    </rPh>
    <rPh sb="156" eb="158">
      <t>リヨウ</t>
    </rPh>
    <rPh sb="158" eb="159">
      <t>リツ</t>
    </rPh>
    <rPh sb="163" eb="166">
      <t>スイセンカ</t>
    </rPh>
    <rPh sb="166" eb="167">
      <t>リツ</t>
    </rPh>
    <rPh sb="172" eb="174">
      <t>ヘンドウ</t>
    </rPh>
    <rPh sb="174" eb="175">
      <t>ハバ</t>
    </rPh>
    <rPh sb="176" eb="177">
      <t>チイ</t>
    </rPh>
    <rPh sb="182" eb="185">
      <t>サクネンド</t>
    </rPh>
    <rPh sb="186" eb="188">
      <t>ドウトウ</t>
    </rPh>
    <rPh sb="194" eb="196">
      <t>ゲンザイ</t>
    </rPh>
    <rPh sb="197" eb="199">
      <t>シセツ</t>
    </rPh>
    <rPh sb="241" eb="243">
      <t>レイワ</t>
    </rPh>
    <rPh sb="244" eb="246">
      <t>ネンド</t>
    </rPh>
    <rPh sb="247" eb="249">
      <t>ケイエイ</t>
    </rPh>
    <rPh sb="249" eb="251">
      <t>カイゼン</t>
    </rPh>
    <rPh sb="251" eb="253">
      <t>ケイカク</t>
    </rPh>
    <rPh sb="254" eb="256">
      <t>ミナオ</t>
    </rPh>
    <rPh sb="258" eb="259">
      <t>オコナ</t>
    </rPh>
    <rPh sb="261" eb="263">
      <t>シセツ</t>
    </rPh>
    <rPh sb="263" eb="264">
      <t>ナド</t>
    </rPh>
    <rPh sb="264" eb="266">
      <t>コウシン</t>
    </rPh>
    <rPh sb="269" eb="271">
      <t>リョウキン</t>
    </rPh>
    <rPh sb="271" eb="273">
      <t>カイテイ</t>
    </rPh>
    <rPh sb="273" eb="274">
      <t>ナド</t>
    </rPh>
    <rPh sb="278" eb="279">
      <t>ヒ</t>
    </rPh>
    <rPh sb="280" eb="281">
      <t>ツヅ</t>
    </rPh>
    <rPh sb="282" eb="284">
      <t>コウリョ</t>
    </rPh>
    <rPh sb="289" eb="290">
      <t>ケン</t>
    </rPh>
    <rPh sb="291" eb="293">
      <t>シュタイ</t>
    </rPh>
    <rPh sb="297" eb="299">
      <t>サクテイ</t>
    </rPh>
    <rPh sb="302" eb="305">
      <t>アオモリケン</t>
    </rPh>
    <rPh sb="305" eb="307">
      <t>オスイ</t>
    </rPh>
    <rPh sb="307" eb="309">
      <t>ショリ</t>
    </rPh>
    <rPh sb="309" eb="311">
      <t>シセツ</t>
    </rPh>
    <rPh sb="311" eb="314">
      <t>コウイキカ</t>
    </rPh>
    <rPh sb="315" eb="318">
      <t>キョウドウカ</t>
    </rPh>
    <rPh sb="318" eb="320">
      <t>ケイカク</t>
    </rPh>
    <rPh sb="321" eb="323">
      <t>ハンエイ</t>
    </rPh>
    <rPh sb="324" eb="326">
      <t>テキセツ</t>
    </rPh>
    <rPh sb="327" eb="329">
      <t>ウンエイ</t>
    </rPh>
    <rPh sb="330" eb="332">
      <t>メザ</t>
    </rPh>
    <rPh sb="335" eb="337">
      <t>ケイカク</t>
    </rPh>
    <rPh sb="338" eb="340">
      <t>カイテイ</t>
    </rPh>
    <rPh sb="341" eb="342">
      <t>オコナ</t>
    </rPh>
    <phoneticPr fontId="4"/>
  </si>
  <si>
    <t>　人口減少による利用率の減少が著しいため、それに見合った施設運営が必要と考えられることから、施設利用率を考慮した投資行動と適切な料金収入の確保に向けた使用料金の改定について検討を行う必要がある。
　また、経常経費についてもコスト削減意識を高く持ち、経費削減に向け業務委託の見直し等を引き続き行うとともに、県が主体となって検討が進められている汚水処理施設広域化・共同化計画をベースとし、他自治体の処理施設との統廃合及び各種業務の共同化等について検討を進める必要がある。</t>
    <rPh sb="1" eb="3">
      <t>ジンコウ</t>
    </rPh>
    <rPh sb="3" eb="5">
      <t>ゲンショウ</t>
    </rPh>
    <rPh sb="8" eb="11">
      <t>リヨウリツ</t>
    </rPh>
    <rPh sb="12" eb="14">
      <t>ゲンショウ</t>
    </rPh>
    <rPh sb="15" eb="16">
      <t>イチジル</t>
    </rPh>
    <rPh sb="24" eb="26">
      <t>ミア</t>
    </rPh>
    <rPh sb="28" eb="30">
      <t>シセツ</t>
    </rPh>
    <rPh sb="30" eb="32">
      <t>ウンエイ</t>
    </rPh>
    <rPh sb="33" eb="35">
      <t>ヒツヨウ</t>
    </rPh>
    <rPh sb="36" eb="37">
      <t>カンガ</t>
    </rPh>
    <rPh sb="46" eb="48">
      <t>シセツ</t>
    </rPh>
    <rPh sb="48" eb="50">
      <t>リヨウ</t>
    </rPh>
    <rPh sb="50" eb="51">
      <t>リツ</t>
    </rPh>
    <rPh sb="52" eb="54">
      <t>コウリョ</t>
    </rPh>
    <rPh sb="56" eb="58">
      <t>トウシ</t>
    </rPh>
    <rPh sb="58" eb="60">
      <t>コウドウ</t>
    </rPh>
    <rPh sb="61" eb="63">
      <t>テキセツ</t>
    </rPh>
    <rPh sb="64" eb="66">
      <t>リョウキン</t>
    </rPh>
    <rPh sb="66" eb="68">
      <t>シュウニュウ</t>
    </rPh>
    <rPh sb="69" eb="71">
      <t>カクホ</t>
    </rPh>
    <rPh sb="72" eb="73">
      <t>ム</t>
    </rPh>
    <rPh sb="75" eb="77">
      <t>シヨウ</t>
    </rPh>
    <rPh sb="77" eb="79">
      <t>リョウキン</t>
    </rPh>
    <rPh sb="80" eb="82">
      <t>カイテイ</t>
    </rPh>
    <rPh sb="86" eb="88">
      <t>ケントウ</t>
    </rPh>
    <rPh sb="89" eb="90">
      <t>オコナ</t>
    </rPh>
    <rPh sb="91" eb="93">
      <t>ヒツヨウ</t>
    </rPh>
    <rPh sb="131" eb="133">
      <t>ギョウム</t>
    </rPh>
    <rPh sb="133" eb="135">
      <t>イタク</t>
    </rPh>
    <rPh sb="136" eb="138">
      <t>ミナオ</t>
    </rPh>
    <rPh sb="139" eb="140">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</si>
</sst>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25-461B-ADF8-19284C7CCE5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BD25-461B-ADF8-19284C7CCE5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55.12</c:v>
                </c:pt>
                <c:pt idx="1">
                  <c:v>54.38</c:v>
                </c:pt>
                <c:pt idx="2">
                  <c:v>56.1</c:v>
                </c:pt>
                <c:pt idx="3">
                  <c:v>51.42</c:v>
                </c:pt>
                <c:pt idx="4">
                  <c:v>51.42</c:v>
                </c:pt>
              </c:numCache>
            </c:numRef>
          </c:val>
          <c:extLst>
            <c:ext xmlns:c16="http://schemas.microsoft.com/office/drawing/2014/chart" uri="{C3380CC4-5D6E-409C-BE32-E72D297353CC}">
              <c16:uniqueId val="{00000000-3F36-452C-BF0C-3214F83C0A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3F36-452C-BF0C-3214F83C0A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77.98</c:v>
                </c:pt>
                <c:pt idx="1">
                  <c:v>77.84</c:v>
                </c:pt>
                <c:pt idx="2">
                  <c:v>78.66</c:v>
                </c:pt>
                <c:pt idx="3">
                  <c:v>79.52</c:v>
                </c:pt>
                <c:pt idx="4">
                  <c:v>79.13</c:v>
                </c:pt>
              </c:numCache>
            </c:numRef>
          </c:val>
          <c:extLst>
            <c:ext xmlns:c16="http://schemas.microsoft.com/office/drawing/2014/chart" uri="{C3380CC4-5D6E-409C-BE32-E72D297353CC}">
              <c16:uniqueId val="{00000000-062F-4662-A704-66DD013C80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062F-4662-A704-66DD013C80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87.02</c:v>
                </c:pt>
                <c:pt idx="1">
                  <c:v>89.64</c:v>
                </c:pt>
                <c:pt idx="2">
                  <c:v>81.5</c:v>
                </c:pt>
                <c:pt idx="3">
                  <c:v>87.12</c:v>
                </c:pt>
                <c:pt idx="4">
                  <c:v>83.37</c:v>
                </c:pt>
              </c:numCache>
            </c:numRef>
          </c:val>
          <c:extLst>
            <c:ext xmlns:c16="http://schemas.microsoft.com/office/drawing/2014/chart" uri="{C3380CC4-5D6E-409C-BE32-E72D297353CC}">
              <c16:uniqueId val="{00000000-2E74-4FD5-B2E8-54F7A256271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74-4FD5-B2E8-54F7A256271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12-4A22-AD52-B3B550FE1A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12-4A22-AD52-B3B550FE1A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D8-447E-8647-908E98B70F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D8-447E-8647-908E98B70F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D7-48CF-BF0D-22466519EAB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D7-48CF-BF0D-22466519EAB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69-4E60-BACB-5488AC9AAA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69-4E60-BACB-5488AC9AAA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15-4FF1-8D9E-97BCF0B2AFD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A215-4FF1-8D9E-97BCF0B2AFD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58.86</c:v>
                </c:pt>
                <c:pt idx="1">
                  <c:v>80.849999999999994</c:v>
                </c:pt>
                <c:pt idx="2">
                  <c:v>58.17</c:v>
                </c:pt>
                <c:pt idx="3">
                  <c:v>62.24</c:v>
                </c:pt>
                <c:pt idx="4">
                  <c:v>54.38</c:v>
                </c:pt>
              </c:numCache>
            </c:numRef>
          </c:val>
          <c:extLst>
            <c:ext xmlns:c16="http://schemas.microsoft.com/office/drawing/2014/chart" uri="{C3380CC4-5D6E-409C-BE32-E72D297353CC}">
              <c16:uniqueId val="{00000000-6EA3-4A6F-AE3F-FD2D4B7E8B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6EA3-4A6F-AE3F-FD2D4B7E8B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223.67</c:v>
                </c:pt>
                <c:pt idx="1">
                  <c:v>169.37</c:v>
                </c:pt>
                <c:pt idx="2">
                  <c:v>203.72</c:v>
                </c:pt>
                <c:pt idx="3">
                  <c:v>190.23</c:v>
                </c:pt>
                <c:pt idx="4">
                  <c:v>186.26</c:v>
                </c:pt>
              </c:numCache>
            </c:numRef>
          </c:val>
          <c:extLst>
            <c:ext xmlns:c16="http://schemas.microsoft.com/office/drawing/2014/chart" uri="{C3380CC4-5D6E-409C-BE32-E72D297353CC}">
              <c16:uniqueId val="{00000000-2D98-4CE8-8788-265E52A5E8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2D98-4CE8-8788-265E52A5E8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西目屋村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1272</v>
      </c>
      <c r="AM8" s="42"/>
      <c r="AN8" s="42"/>
      <c r="AO8" s="42"/>
      <c r="AP8" s="42"/>
      <c r="AQ8" s="42"/>
      <c r="AR8" s="42"/>
      <c r="AS8" s="42"/>
      <c r="AT8" s="35">
        <f>データ!T6</f>
        <v>246.02</v>
      </c>
      <c r="AU8" s="35"/>
      <c r="AV8" s="35"/>
      <c r="AW8" s="35"/>
      <c r="AX8" s="35"/>
      <c r="AY8" s="35"/>
      <c r="AZ8" s="35"/>
      <c r="BA8" s="35"/>
      <c r="BB8" s="35">
        <f>データ!U6</f>
        <v>5.17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35">
        <f>データ!Q6</f>
        <v>68.819999999999993</v>
      </c>
      <c r="X10" s="35"/>
      <c r="Y10" s="35"/>
      <c r="Z10" s="35"/>
      <c r="AA10" s="35"/>
      <c r="AB10" s="35"/>
      <c r="AC10" s="35"/>
      <c r="AD10" s="42">
        <f>データ!R6</f>
        <v>2200</v>
      </c>
      <c r="AE10" s="42"/>
      <c r="AF10" s="42"/>
      <c r="AG10" s="42"/>
      <c r="AH10" s="42"/>
      <c r="AI10" s="42"/>
      <c r="AJ10" s="42"/>
      <c r="AK10" s="2"/>
      <c r="AL10" s="42">
        <f>データ!V6</f>
        <v>1260</v>
      </c>
      <c r="AM10" s="42"/>
      <c r="AN10" s="42"/>
      <c r="AO10" s="42"/>
      <c r="AP10" s="42"/>
      <c r="AQ10" s="42"/>
      <c r="AR10" s="42"/>
      <c r="AS10" s="42"/>
      <c r="AT10" s="35">
        <f>データ!W6</f>
        <v>1.1499999999999999</v>
      </c>
      <c r="AU10" s="35"/>
      <c r="AV10" s="35"/>
      <c r="AW10" s="35"/>
      <c r="AX10" s="35"/>
      <c r="AY10" s="35"/>
      <c r="AZ10" s="35"/>
      <c r="BA10" s="35"/>
      <c r="BB10" s="35">
        <f>データ!X6</f>
        <v>1095.6500000000001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120</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QN/z2e1bf+q6XI2wDThRQL6p7sEc/7oPCABdo3/TrDC8tlJB0GmQ0C9P25C6/Zyd+ZpoH+qU6ukTU5ze7/Ee4g==" saltValue="tGonGnGd9BvYaWlUIq/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23434</v>
      </c>
      <c r="D6" s="19">
        <f t="shared" si="3"/>
        <v>47</v>
      </c>
      <c r="E6" s="19">
        <f t="shared" si="3"/>
        <v>17</v>
      </c>
      <c r="F6" s="19">
        <f t="shared" si="3"/>
        <v>5</v>
      </c>
      <c r="G6" s="19">
        <f t="shared" si="3"/>
        <v>0</v>
      </c>
      <c r="H6" s="19" t="str">
        <f t="shared" si="3"/>
        <v>青森県　西目屋村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100</v>
      </c>
      <c r="Q6" s="20">
        <f t="shared" si="3"/>
        <v>68.819999999999993</v>
      </c>
      <c r="R6" s="20">
        <f t="shared" si="3"/>
        <v>2200</v>
      </c>
      <c r="S6" s="20">
        <f t="shared" si="3"/>
        <v>1272</v>
      </c>
      <c r="T6" s="20">
        <f t="shared" si="3"/>
        <v>246.02</v>
      </c>
      <c r="U6" s="20">
        <f t="shared" si="3"/>
        <v>5.17</v>
      </c>
      <c r="V6" s="20">
        <f t="shared" si="3"/>
        <v>1260</v>
      </c>
      <c r="W6" s="20">
        <f t="shared" si="3"/>
        <v>1.1499999999999999</v>
      </c>
      <c r="X6" s="20">
        <f t="shared" si="3"/>
        <v>1095.6500000000001</v>
      </c>
      <c r="Y6" s="21">
        <f>IF(Y7="",NA(),Y7)</f>
        <v>87.02</v>
      </c>
      <c r="Z6" s="21">
        <f t="shared" ref="Z6:AH6" si="4">IF(Z7="",NA(),Z7)</f>
        <v>89.64</v>
      </c>
      <c r="AA6" s="21">
        <f t="shared" si="4"/>
        <v>81.5</v>
      </c>
      <c r="AB6" s="21">
        <f t="shared" si="4"/>
        <v>87.12</v>
      </c>
      <c r="AC6" s="21">
        <f t="shared" si="4"/>
        <v>83.37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58.86</v>
      </c>
      <c r="BR6" s="21">
        <f t="shared" ref="BR6:BZ6" si="8">IF(BR7="",NA(),BR7)</f>
        <v>80.849999999999994</v>
      </c>
      <c r="BS6" s="21">
        <f t="shared" si="8"/>
        <v>58.17</v>
      </c>
      <c r="BT6" s="21">
        <f t="shared" si="8"/>
        <v>62.24</v>
      </c>
      <c r="BU6" s="21">
        <f t="shared" si="8"/>
        <v>54.38</v>
      </c>
      <c r="BV6" s="21">
        <f t="shared" si="8"/>
        <v>65.39</v>
      </c>
      <c r="BW6" s="21">
        <f t="shared" si="8"/>
        <v>65.37</v>
      </c>
      <c r="BX6" s="21">
        <f t="shared" si="8"/>
        <v>68.11</v>
      </c>
      <c r="BY6" s="21">
        <f t="shared" si="8"/>
        <v>67.23</v>
      </c>
      <c r="BZ6" s="21">
        <f t="shared" si="8"/>
        <v>61.82</v>
      </c>
      <c r="CA6" s="20" t="str">
        <f>IF(CA7="","",IF(CA7="-","【-】","【"&amp;SUBSTITUTE(TEXT(CA7,"#,##0.00"),"-","△")&amp;"】"))</f>
        <v>【57.02】</v>
      </c>
      <c r="CB6" s="21">
        <f>IF(CB7="",NA(),CB7)</f>
        <v>223.67</v>
      </c>
      <c r="CC6" s="21">
        <f t="shared" ref="CC6:CK6" si="9">IF(CC7="",NA(),CC7)</f>
        <v>169.37</v>
      </c>
      <c r="CD6" s="21">
        <f t="shared" si="9"/>
        <v>203.72</v>
      </c>
      <c r="CE6" s="21">
        <f t="shared" si="9"/>
        <v>190.23</v>
      </c>
      <c r="CF6" s="21">
        <f t="shared" si="9"/>
        <v>186.26</v>
      </c>
      <c r="CG6" s="21">
        <f t="shared" si="9"/>
        <v>230.88</v>
      </c>
      <c r="CH6" s="21">
        <f t="shared" si="9"/>
        <v>228.99</v>
      </c>
      <c r="CI6" s="21">
        <f t="shared" si="9"/>
        <v>222.41</v>
      </c>
      <c r="CJ6" s="21">
        <f t="shared" si="9"/>
        <v>228.21</v>
      </c>
      <c r="CK6" s="21">
        <f t="shared" si="9"/>
        <v>246.9</v>
      </c>
      <c r="CL6" s="20" t="str">
        <f>IF(CL7="","",IF(CL7="-","【-】","【"&amp;SUBSTITUTE(TEXT(CL7,"#,##0.00"),"-","△")&amp;"】"))</f>
        <v>【273.68】</v>
      </c>
      <c r="CM6" s="21">
        <f>IF(CM7="",NA(),CM7)</f>
        <v>55.12</v>
      </c>
      <c r="CN6" s="21">
        <f t="shared" ref="CN6:CV6" si="10">IF(CN7="",NA(),CN7)</f>
        <v>54.38</v>
      </c>
      <c r="CO6" s="21">
        <f t="shared" si="10"/>
        <v>56.1</v>
      </c>
      <c r="CP6" s="21">
        <f t="shared" si="10"/>
        <v>51.42</v>
      </c>
      <c r="CQ6" s="21">
        <f t="shared" si="10"/>
        <v>51.42</v>
      </c>
      <c r="CR6" s="21">
        <f t="shared" si="10"/>
        <v>56.72</v>
      </c>
      <c r="CS6" s="21">
        <f t="shared" si="10"/>
        <v>54.06</v>
      </c>
      <c r="CT6" s="21">
        <f t="shared" si="10"/>
        <v>55.26</v>
      </c>
      <c r="CU6" s="21">
        <f t="shared" si="10"/>
        <v>54.54</v>
      </c>
      <c r="CV6" s="21">
        <f t="shared" si="10"/>
        <v>52.9</v>
      </c>
      <c r="CW6" s="20" t="str">
        <f>IF(CW7="","",IF(CW7="-","【-】","【"&amp;SUBSTITUTE(TEXT(CW7,"#,##0.00"),"-","△")&amp;"】"))</f>
        <v>【52.55】</v>
      </c>
      <c r="CX6" s="21">
        <f>IF(CX7="",NA(),CX7)</f>
        <v>77.98</v>
      </c>
      <c r="CY6" s="21">
        <f t="shared" ref="CY6:DG6" si="11">IF(CY7="",NA(),CY7)</f>
        <v>77.84</v>
      </c>
      <c r="CZ6" s="21">
        <f t="shared" si="11"/>
        <v>78.66</v>
      </c>
      <c r="DA6" s="21">
        <f t="shared" si="11"/>
        <v>79.52</v>
      </c>
      <c r="DB6" s="21">
        <f t="shared" si="11"/>
        <v>79.13</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23434</v>
      </c>
      <c r="D7" s="23">
        <v>47</v>
      </c>
      <c r="E7" s="23">
        <v>17</v>
      </c>
      <c r="F7" s="23">
        <v>5</v>
      </c>
      <c r="G7" s="23">
        <v>0</v>
      </c>
      <c r="H7" s="23" t="s">
        <v>98</v>
      </c>
      <c r="I7" s="23" t="s">
        <v>99</v>
      </c>
      <c r="J7" s="23" t="s">
        <v>100</v>
      </c>
      <c r="K7" s="23" t="s">
        <v>101</v>
      </c>
      <c r="L7" s="23" t="s">
        <v>102</v>
      </c>
      <c r="M7" s="23" t="s">
        <v>103</v>
      </c>
      <c r="N7" s="24" t="s">
        <v>104</v>
      </c>
      <c r="O7" s="24" t="s">
        <v>105</v>
      </c>
      <c r="P7" s="24">
        <v>100</v>
      </c>
      <c r="Q7" s="24">
        <v>68.819999999999993</v>
      </c>
      <c r="R7" s="24">
        <v>2200</v>
      </c>
      <c r="S7" s="24">
        <v>1272</v>
      </c>
      <c r="T7" s="24">
        <v>246.02</v>
      </c>
      <c r="U7" s="24">
        <v>5.17</v>
      </c>
      <c r="V7" s="24">
        <v>1260</v>
      </c>
      <c r="W7" s="24">
        <v>1.1499999999999999</v>
      </c>
      <c r="X7" s="24">
        <v>1095.6500000000001</v>
      </c>
      <c r="Y7" s="24">
        <v>87.02</v>
      </c>
      <c r="Z7" s="24">
        <v>89.64</v>
      </c>
      <c r="AA7" s="24">
        <v>81.5</v>
      </c>
      <c r="AB7" s="24">
        <v>87.12</v>
      </c>
      <c r="AC7" s="24">
        <v>83.37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654.91999999999996</v>
      </c>
      <c r="BL7" s="24">
        <v>654.71</v>
      </c>
      <c r="BM7" s="24">
        <v>783.8</v>
      </c>
      <c r="BN7" s="24">
        <v>778.81</v>
      </c>
      <c r="BO7" s="24">
        <v>718.49</v>
      </c>
      <c r="BP7" s="24">
        <v>809.19</v>
      </c>
      <c r="BQ7" s="24">
        <v>58.86</v>
      </c>
      <c r="BR7" s="24">
        <v>80.849999999999994</v>
      </c>
      <c r="BS7" s="24">
        <v>58.17</v>
      </c>
      <c r="BT7" s="24">
        <v>62.24</v>
      </c>
      <c r="BU7" s="24">
        <v>54.38</v>
      </c>
      <c r="BV7" s="24">
        <v>65.39</v>
      </c>
      <c r="BW7" s="24">
        <v>65.37</v>
      </c>
      <c r="BX7" s="24">
        <v>68.11</v>
      </c>
      <c r="BY7" s="24">
        <v>67.23</v>
      </c>
      <c r="BZ7" s="24">
        <v>61.82</v>
      </c>
      <c r="CA7" s="24">
        <v>57.02</v>
      </c>
      <c r="CB7" s="24">
        <v>223.67</v>
      </c>
      <c r="CC7" s="24">
        <v>169.37</v>
      </c>
      <c r="CD7" s="24">
        <v>203.72</v>
      </c>
      <c r="CE7" s="24">
        <v>190.23</v>
      </c>
      <c r="CF7" s="24">
        <v>186.26</v>
      </c>
      <c r="CG7" s="24">
        <v>230.88</v>
      </c>
      <c r="CH7" s="24">
        <v>228.99</v>
      </c>
      <c r="CI7" s="24">
        <v>222.41</v>
      </c>
      <c r="CJ7" s="24">
        <v>228.21</v>
      </c>
      <c r="CK7" s="24">
        <v>246.9</v>
      </c>
      <c r="CL7" s="24">
        <v>273.68</v>
      </c>
      <c r="CM7" s="24">
        <v>55.12</v>
      </c>
      <c r="CN7" s="24">
        <v>54.38</v>
      </c>
      <c r="CO7" s="24">
        <v>56.1</v>
      </c>
      <c r="CP7" s="24">
        <v>51.42</v>
      </c>
      <c r="CQ7" s="24">
        <v>51.42</v>
      </c>
      <c r="CR7" s="24">
        <v>56.72</v>
      </c>
      <c r="CS7" s="24">
        <v>54.06</v>
      </c>
      <c r="CT7" s="24">
        <v>55.26</v>
      </c>
      <c r="CU7" s="24">
        <v>54.54</v>
      </c>
      <c r="CV7" s="24">
        <v>52.9</v>
      </c>
      <c r="CW7" s="24">
        <v>52.55</v>
      </c>
      <c r="CX7" s="24">
        <v>77.98</v>
      </c>
      <c r="CY7" s="24">
        <v>77.84</v>
      </c>
      <c r="CZ7" s="24">
        <v>78.66</v>
      </c>
      <c r="DA7" s="24">
        <v>79.52</v>
      </c>
      <c r="DB7" s="24">
        <v>79.13</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nishimeya27</cp:lastModifiedBy>
  <cp:lastPrinted>2024-02-05T23:44:45Z</cp:lastPrinted>
  <dcterms:created xsi:type="dcterms:W3CDTF">2023-12-12T02:51:57Z</dcterms:created>
  <dcterms:modified xsi:type="dcterms:W3CDTF">2024-03-12T06:13:21Z</dcterms:modified>
  <cp:category/>
</cp:coreProperties>
</file>