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E:\04：須藤君男\公営企業　経営比較分析表（公表用）\"/>
    </mc:Choice>
  </mc:AlternateContent>
  <xr:revisionPtr revIDLastSave="0" documentId="13_ncr:1_{483D49B7-11FA-4C42-A357-234022BDF0A3}" xr6:coauthVersionLast="43" xr6:coauthVersionMax="43" xr10:uidLastSave="{00000000-0000-0000-0000-000000000000}"/>
  <workbookProtection workbookAlgorithmName="SHA-512" workbookHashValue="7BN3STzLYQIyRQlQo4ZYjbJ973M9g+X41ykSC8XicRm3ZyCfECX7ueFkz9k9AAEgtHCKNDnaRnHud9HFpINguw==" workbookSaltValue="g7UQu4tPWUtvUnRWzUN1ag==" workbookSpinCount="100000" lockStructure="1"/>
  <bookViews>
    <workbookView xWindow="1200" yWindow="-120" windowWidth="1941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L10" i="4"/>
  <c r="AD10" i="4"/>
  <c r="B10"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<sst xmlns="http://schemas.openxmlformats.org/spreadsheetml/2006/main" count="236" uniqueCount="119">
  <si>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</si>
  <si>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</si>
  <si>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</si>
  <si>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</si>
  <si>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</si>
  <si>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</si>
  <si>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</si>
  <si>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</si>
  <si>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</si>
  <si>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</si>
  <si>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</si>
  <si>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</si>
  <si>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</si>
  <si>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</si>
  <si>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</si>
  <si>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</si>
  <si>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</si>
  <si>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</si>
  <si>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</si>
  <si>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</si>
  <si>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</si>
  <si>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</si>
  <si>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</si>
  <si>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</si>
  <si>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</si>
  <si>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</si>
  <si>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</si>
  <si>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</si>
  <si>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</si>
  <si>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</si>
  <si>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</si>
  <si>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</si>
  <si>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</si>
  <si>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</si>
  <si>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</si>
  <si>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</si>
  <si>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</si>
  <si>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</si>
  <si>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</si>
  <si>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</si>
  <si>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</si>
  <si>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</si>
  <si>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</si>
  <si>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</si>
  <si>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</si>
  <si>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</si>
  <si>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</si>
  <si>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</si>
  <si>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</si>
  <si>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</si>
  <si>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</si>
  <si>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</si>
  <si>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</si>
  <si>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</si>
  <si>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</si>
  <si>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</si>
  <si>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</si>
  <si>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</si>
  <si>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</si>
  <si>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</si>
  <si>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</si>
  <si>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</si>
  <si>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</si>
  <si>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</si>
  <si>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</si>
  <si>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</si>
  <si>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</si>
  <si>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</si>
  <si>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</si>
  <si>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</si>
  <si>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</si>
  <si>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</si>
  <si>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</si>
  <si>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</si>
  <si>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</si>
  <si>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</si>
  <si>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</si>
  <si>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</si>
  <si>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</si>
  <si>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</si>
  <si>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</si>
  <si>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</si>
  <si>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</si>
  <si>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</si>
  <si>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</si>
  <si>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</si>
  <si>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</si>
  <si>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</si>
  <si>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</si>
  <si>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</si>
  <si>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</si>
  <si>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</si>
  <si>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</si>
  <si>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</si>
  <si>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</si>
  <si>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</si>
  <si>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</si>
  <si>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</si>
  <si>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</si>
  <si>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</si>
  <si>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</si>
  <si>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</si>
  <si>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</si>
  <si>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</si>
  <si>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</si>
  <si>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</si>
  <si>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</si>
  <si>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</si>
  <si>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</si>
  <si>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</si>
  <si>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</si>
  <si>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</si>
  <si>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</si>
  <si>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</si>
  <si>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</si>
  <si>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</si>
  <si>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収益的収支比率が増となっているが、原因としては、宅地造成地への入居者の増による加入者増により新規加入者が増加したこと、また、業務委託の見直し等による支出の減少が挙げられる。コロナ禍による収入減に伴う使用料の納付遅れがあるが、コロナ禍対策として行った基本使用料の減免に伴い、それまで滞納していた者が滞納分を納付したため⑤経費回収率が増加となった。
　しかし施設の維持管理費を使用料金で賄えておらず、一般会計繰入金により補っているのが現状である。
　今後、適切な運営を目指すため、計画的な使用料金改定を進めることが必要である。</t>
    <rPh sb="10" eb="11">
      <t>ゾウ</t>
    </rPh>
    <rPh sb="64" eb="66">
      <t>ギョウム</t>
    </rPh>
    <rPh sb="66" eb="68">
      <t>イタク</t>
    </rPh>
    <rPh sb="69" eb="71">
      <t>ミナオ</t>
    </rPh>
    <rPh sb="72" eb="73">
      <t>ナド</t>
    </rPh>
    <rPh sb="76" eb="78">
      <t>シシュツ</t>
    </rPh>
    <rPh sb="79" eb="81">
      <t>ゲンショウ</t>
    </rPh>
    <rPh sb="82" eb="83">
      <t>ア</t>
    </rPh>
    <rPh sb="135" eb="136">
      <t>トモナ</t>
    </rPh>
    <rPh sb="142" eb="144">
      <t>タイノウ</t>
    </rPh>
    <rPh sb="148" eb="149">
      <t>モノ</t>
    </rPh>
    <rPh sb="150" eb="152">
      <t>タイノウ</t>
    </rPh>
    <rPh sb="152" eb="153">
      <t>ブン</t>
    </rPh>
    <rPh sb="154" eb="156">
      <t>ノウフ</t>
    </rPh>
    <rPh sb="167" eb="169">
      <t>ゾウカ</t>
    </rPh>
    <phoneticPr fontId="4"/>
  </si>
  <si>
    <t>　新規加入者は増えているものの、人口減少及びコロナ禍による観光客の減少に伴い利用率の減少が著しいことから、それに見合った施設運営が必要と考えられるため、施設利用率を考慮した投資行動と適切な料金収入の確保に向けた使用料金の改定について検討を行う必要がある。
　また、経常経費についてもコスト削減意識を高く持ち、経費削減に向けた取組を引き続き行うとともに、県が主体となって検討が進められている汚水処理施設広域化・共同化計画をベースとし、他自治体の処理施設との統廃合及び各種業務の共同化等について検討を進める必要がある。
　現在、令和6年4月からの地方公営企業法適用に向け準備等を進めており、移行後速やかに経費回収率向上に向けたロードマップの策定等について盛り込んだ経営戦略の改定を行う。</t>
    <rPh sb="29" eb="32">
      <t>カンコウキャク</t>
    </rPh>
    <rPh sb="36" eb="37">
      <t>トモナ</t>
    </rPh>
    <rPh sb="38" eb="41">
      <t>リヨウリツ</t>
    </rPh>
    <rPh sb="42" eb="44">
      <t>ゲンショウ</t>
    </rPh>
    <rPh sb="165" eb="166">
      <t>ヒ</t>
    </rPh>
    <rPh sb="167" eb="168">
      <t>ツヅ</t>
    </rPh>
    <rPh sb="295" eb="296">
      <t>ゴ</t>
    </rPh>
    <rPh sb="296" eb="297">
      <t>スミ</t>
    </rPh>
    <phoneticPr fontId="4"/>
  </si>
  <si>
    <t xml:space="preserve">　現在、村内に所在する農業集落排水処理施設５施設のうち、供用開始後２０年を超す施設は３施設となっており、機械・電気設備は故障発生時に修繕、取替を行っている。
　令和２年度に策定された最適整備構想を元に、令和６年４月より地方公営企業法適用をなることを鑑みた経営改善計画の見直しを令和５年度に行い、計画的な更新作業を進めていく。
</t>
    <rPh sb="98" eb="99">
      <t>モト</t>
    </rPh>
    <rPh sb="101" eb="103">
      <t>レイワ</t>
    </rPh>
    <rPh sb="104" eb="105">
      <t>ネン</t>
    </rPh>
    <rPh sb="106" eb="107">
      <t>ガツ</t>
    </rPh>
    <rPh sb="109" eb="111">
      <t>チホウ</t>
    </rPh>
    <rPh sb="111" eb="113">
      <t>コウエイ</t>
    </rPh>
    <rPh sb="113" eb="115">
      <t>キギョウ</t>
    </rPh>
    <rPh sb="115" eb="116">
      <t>ホウ</t>
    </rPh>
    <rPh sb="116" eb="118">
      <t>テキヨウ</t>
    </rPh>
    <rPh sb="124" eb="125">
      <t>カンガ</t>
    </rPh>
    <rPh sb="138" eb="140">
      <t>レイワ</t>
    </rPh>
    <rPh sb="141" eb="14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</si>
</sst>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2.2999999999999998</c:v>
                </c:pt>
                <c:pt idx="1">
                  <c:v>0</c:v>
                </c:pt>
                <c:pt idx="2">
                  <c:v>0</c:v>
                </c:pt>
                <c:pt idx="3">
                  <c:v>0</c:v>
                </c:pt>
                <c:pt idx="4">
                  <c:v>0</c:v>
                </c:pt>
              </c:numCache>
            </c:numRef>
          </c:val>
          <c:extLst>
            <c:ext xmlns:c16="http://schemas.microsoft.com/office/drawing/2014/chart" uri="{C3380CC4-5D6E-409C-BE32-E72D297353CC}">
              <c16:uniqueId val="{00000000-67B9-41A0-B5F7-CB6CE96D5C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67B9-41A0-B5F7-CB6CE96D5C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60.47</c:v>
                </c:pt>
                <c:pt idx="1">
                  <c:v>55.12</c:v>
                </c:pt>
                <c:pt idx="2">
                  <c:v>54.38</c:v>
                </c:pt>
                <c:pt idx="3">
                  <c:v>56.1</c:v>
                </c:pt>
                <c:pt idx="4">
                  <c:v>51.42</c:v>
                </c:pt>
              </c:numCache>
            </c:numRef>
          </c:val>
          <c:extLst>
            <c:ext xmlns:c16="http://schemas.microsoft.com/office/drawing/2014/chart" uri="{C3380CC4-5D6E-409C-BE32-E72D297353CC}">
              <c16:uniqueId val="{00000000-62D9-4EBC-ACB8-8EFB996A67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62D9-4EBC-ACB8-8EFB996A67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c:v>
                </c:pt>
                <c:pt idx="1">
                  <c:v>77.98</c:v>
                </c:pt>
                <c:pt idx="2">
                  <c:v>77.84</c:v>
                </c:pt>
                <c:pt idx="3">
                  <c:v>78.66</c:v>
                </c:pt>
                <c:pt idx="4">
                  <c:v>79.52</c:v>
                </c:pt>
              </c:numCache>
            </c:numRef>
          </c:val>
          <c:extLst>
            <c:ext xmlns:c16="http://schemas.microsoft.com/office/drawing/2014/chart" uri="{C3380CC4-5D6E-409C-BE32-E72D297353CC}">
              <c16:uniqueId val="{00000000-59C4-4525-95EB-DE2325E461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59C4-4525-95EB-DE2325E461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88.64</c:v>
                </c:pt>
                <c:pt idx="1">
                  <c:v>87.02</c:v>
                </c:pt>
                <c:pt idx="2">
                  <c:v>89.64</c:v>
                </c:pt>
                <c:pt idx="3">
                  <c:v>81.5</c:v>
                </c:pt>
                <c:pt idx="4">
                  <c:v>87.12</c:v>
                </c:pt>
              </c:numCache>
            </c:numRef>
          </c:val>
          <c:extLst>
            <c:ext xmlns:c16="http://schemas.microsoft.com/office/drawing/2014/chart" uri="{C3380CC4-5D6E-409C-BE32-E72D297353CC}">
              <c16:uniqueId val="{00000000-6D8A-46C2-BC63-54A297F866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8A-46C2-BC63-54A297F866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94-47B5-BEFE-FAC354E9C6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94-47B5-BEFE-FAC354E9C6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D4-4BA1-9715-CE8BAB3564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D4-4BA1-9715-CE8BAB3564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44-4D3E-B7E9-AC7895401F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44-4D3E-B7E9-AC7895401F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F6-42AA-8C31-CD12D5ABC3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F6-42AA-8C31-CD12D5ABC3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DC-4145-9B00-BADE15E558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E3DC-4145-9B00-BADE15E558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75.260000000000005</c:v>
                </c:pt>
                <c:pt idx="1">
                  <c:v>58.86</c:v>
                </c:pt>
                <c:pt idx="2">
                  <c:v>80.849999999999994</c:v>
                </c:pt>
                <c:pt idx="3">
                  <c:v>58.17</c:v>
                </c:pt>
                <c:pt idx="4">
                  <c:v>62.24</c:v>
                </c:pt>
              </c:numCache>
            </c:numRef>
          </c:val>
          <c:extLst>
            <c:ext xmlns:c16="http://schemas.microsoft.com/office/drawing/2014/chart" uri="{C3380CC4-5D6E-409C-BE32-E72D297353CC}">
              <c16:uniqueId val="{00000000-F347-459F-987F-071403431F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F347-459F-987F-071403431F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173.5</c:v>
                </c:pt>
                <c:pt idx="1">
                  <c:v>223.67</c:v>
                </c:pt>
                <c:pt idx="2">
                  <c:v>169.37</c:v>
                </c:pt>
                <c:pt idx="3">
                  <c:v>203.72</c:v>
                </c:pt>
                <c:pt idx="4">
                  <c:v>190.23</c:v>
                </c:pt>
              </c:numCache>
            </c:numRef>
          </c:val>
          <c:extLst>
            <c:ext xmlns:c16="http://schemas.microsoft.com/office/drawing/2014/chart" uri="{C3380CC4-5D6E-409C-BE32-E72D297353CC}">
              <c16:uniqueId val="{00000000-E824-4637-9E22-364E80A7C7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E824-4637-9E22-364E80A7C7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西目屋村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1301</v>
      </c>
      <c r="AM8" s="45"/>
      <c r="AN8" s="45"/>
      <c r="AO8" s="45"/>
      <c r="AP8" s="45"/>
      <c r="AQ8" s="45"/>
      <c r="AR8" s="45"/>
      <c r="AS8" s="45"/>
      <c r="AT8" s="46">
        <f>データ!T6</f>
        <v>246.02</v>
      </c>
      <c r="AU8" s="46"/>
      <c r="AV8" s="46"/>
      <c r="AW8" s="46"/>
      <c r="AX8" s="46"/>
      <c r="AY8" s="46"/>
      <c r="AZ8" s="46"/>
      <c r="BA8" s="46"/>
      <c r="BB8" s="46">
        <f>データ!U6</f>
        <v>5.29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71.39</v>
      </c>
      <c r="X10" s="46"/>
      <c r="Y10" s="46"/>
      <c r="Z10" s="46"/>
      <c r="AA10" s="46"/>
      <c r="AB10" s="46"/>
      <c r="AC10" s="46"/>
      <c r="AD10" s="45">
        <f>データ!R6</f>
        <v>2200</v>
      </c>
      <c r="AE10" s="45"/>
      <c r="AF10" s="45"/>
      <c r="AG10" s="45"/>
      <c r="AH10" s="45"/>
      <c r="AI10" s="45"/>
      <c r="AJ10" s="45"/>
      <c r="AK10" s="2"/>
      <c r="AL10" s="45">
        <f>データ!V6</f>
        <v>1289</v>
      </c>
      <c r="AM10" s="45"/>
      <c r="AN10" s="45"/>
      <c r="AO10" s="45"/>
      <c r="AP10" s="45"/>
      <c r="AQ10" s="45"/>
      <c r="AR10" s="45"/>
      <c r="AS10" s="45"/>
      <c r="AT10" s="46">
        <f>データ!W6</f>
        <v>1.1499999999999999</v>
      </c>
      <c r="AU10" s="46"/>
      <c r="AV10" s="46"/>
      <c r="AW10" s="46"/>
      <c r="AX10" s="46"/>
      <c r="AY10" s="46"/>
      <c r="AZ10" s="46"/>
      <c r="BA10" s="46"/>
      <c r="BB10" s="46">
        <f>データ!X6</f>
        <v>1120.8699999999999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4LdtPKZIAHHJqms3sHLFibjrKhE9zcRAnAneK1cHolrjCGlDKDTMqw1GGy/FdX8R9KXywkDjcKcCsg4QO/+5dw==" saltValue="Et4SJRndX/F0e9USvw0p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23434</v>
      </c>
      <c r="D6" s="19">
        <f t="shared" si="3"/>
        <v>47</v>
      </c>
      <c r="E6" s="19">
        <f t="shared" si="3"/>
        <v>17</v>
      </c>
      <c r="F6" s="19">
        <f t="shared" si="3"/>
        <v>5</v>
      </c>
      <c r="G6" s="19">
        <f t="shared" si="3"/>
        <v>0</v>
      </c>
      <c r="H6" s="19" t="str">
        <f t="shared" si="3"/>
        <v>青森県　西目屋村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100</v>
      </c>
      <c r="Q6" s="20">
        <f t="shared" si="3"/>
        <v>71.39</v>
      </c>
      <c r="R6" s="20">
        <f t="shared" si="3"/>
        <v>2200</v>
      </c>
      <c r="S6" s="20">
        <f t="shared" si="3"/>
        <v>1301</v>
      </c>
      <c r="T6" s="20">
        <f t="shared" si="3"/>
        <v>246.02</v>
      </c>
      <c r="U6" s="20">
        <f t="shared" si="3"/>
        <v>5.29</v>
      </c>
      <c r="V6" s="20">
        <f t="shared" si="3"/>
        <v>1289</v>
      </c>
      <c r="W6" s="20">
        <f t="shared" si="3"/>
        <v>1.1499999999999999</v>
      </c>
      <c r="X6" s="20">
        <f t="shared" si="3"/>
        <v>1120.8699999999999</v>
      </c>
      <c r="Y6" s="21">
        <f>IF(Y7="",NA(),Y7)</f>
        <v>88.64</v>
      </c>
      <c r="Z6" s="21">
        <f t="shared" ref="Z6:AH6" si="4">IF(Z7="",NA(),Z7)</f>
        <v>87.02</v>
      </c>
      <c r="AA6" s="21">
        <f t="shared" si="4"/>
        <v>89.64</v>
      </c>
      <c r="AB6" s="21">
        <f t="shared" si="4"/>
        <v>81.5</v>
      </c>
      <c r="AC6" s="21">
        <f t="shared" si="4"/>
        <v>87.12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75.260000000000005</v>
      </c>
      <c r="BR6" s="21">
        <f t="shared" ref="BR6:BZ6" si="8">IF(BR7="",NA(),BR7)</f>
        <v>58.86</v>
      </c>
      <c r="BS6" s="21">
        <f t="shared" si="8"/>
        <v>80.849999999999994</v>
      </c>
      <c r="BT6" s="21">
        <f t="shared" si="8"/>
        <v>58.17</v>
      </c>
      <c r="BU6" s="21">
        <f t="shared" si="8"/>
        <v>62.24</v>
      </c>
      <c r="BV6" s="21">
        <f t="shared" si="8"/>
        <v>65.33</v>
      </c>
      <c r="BW6" s="21">
        <f t="shared" si="8"/>
        <v>65.39</v>
      </c>
      <c r="BX6" s="21">
        <f t="shared" si="8"/>
        <v>65.37</v>
      </c>
      <c r="BY6" s="21">
        <f t="shared" si="8"/>
        <v>68.11</v>
      </c>
      <c r="BZ6" s="21">
        <f t="shared" si="8"/>
        <v>67.23</v>
      </c>
      <c r="CA6" s="20" t="str">
        <f>IF(CA7="","",IF(CA7="-","【-】","【"&amp;SUBSTITUTE(TEXT(CA7,"#,##0.00"),"-","△")&amp;"】"))</f>
        <v>【60.65】</v>
      </c>
      <c r="CB6" s="21">
        <f>IF(CB7="",NA(),CB7)</f>
        <v>173.5</v>
      </c>
      <c r="CC6" s="21">
        <f t="shared" ref="CC6:CK6" si="9">IF(CC7="",NA(),CC7)</f>
        <v>223.67</v>
      </c>
      <c r="CD6" s="21">
        <f t="shared" si="9"/>
        <v>169.37</v>
      </c>
      <c r="CE6" s="21">
        <f t="shared" si="9"/>
        <v>203.72</v>
      </c>
      <c r="CF6" s="21">
        <f t="shared" si="9"/>
        <v>190.23</v>
      </c>
      <c r="CG6" s="21">
        <f t="shared" si="9"/>
        <v>227.43</v>
      </c>
      <c r="CH6" s="21">
        <f t="shared" si="9"/>
        <v>230.88</v>
      </c>
      <c r="CI6" s="21">
        <f t="shared" si="9"/>
        <v>228.99</v>
      </c>
      <c r="CJ6" s="21">
        <f t="shared" si="9"/>
        <v>222.41</v>
      </c>
      <c r="CK6" s="21">
        <f t="shared" si="9"/>
        <v>228.21</v>
      </c>
      <c r="CL6" s="20" t="str">
        <f>IF(CL7="","",IF(CL7="-","【-】","【"&amp;SUBSTITUTE(TEXT(CL7,"#,##0.00"),"-","△")&amp;"】"))</f>
        <v>【256.97】</v>
      </c>
      <c r="CM6" s="21">
        <f>IF(CM7="",NA(),CM7)</f>
        <v>60.47</v>
      </c>
      <c r="CN6" s="21">
        <f t="shared" ref="CN6:CV6" si="10">IF(CN7="",NA(),CN7)</f>
        <v>55.12</v>
      </c>
      <c r="CO6" s="21">
        <f t="shared" si="10"/>
        <v>54.38</v>
      </c>
      <c r="CP6" s="21">
        <f t="shared" si="10"/>
        <v>56.1</v>
      </c>
      <c r="CQ6" s="21">
        <f t="shared" si="10"/>
        <v>51.42</v>
      </c>
      <c r="CR6" s="21">
        <f t="shared" si="10"/>
        <v>56.01</v>
      </c>
      <c r="CS6" s="21">
        <f t="shared" si="10"/>
        <v>56.72</v>
      </c>
      <c r="CT6" s="21">
        <f t="shared" si="10"/>
        <v>54.06</v>
      </c>
      <c r="CU6" s="21">
        <f t="shared" si="10"/>
        <v>55.26</v>
      </c>
      <c r="CV6" s="21">
        <f t="shared" si="10"/>
        <v>54.54</v>
      </c>
      <c r="CW6" s="20" t="str">
        <f>IF(CW7="","",IF(CW7="-","【-】","【"&amp;SUBSTITUTE(TEXT(CW7,"#,##0.00"),"-","△")&amp;"】"))</f>
        <v>【61.14】</v>
      </c>
      <c r="CX6" s="21">
        <f>IF(CX7="",NA(),CX7)</f>
        <v>77</v>
      </c>
      <c r="CY6" s="21">
        <f t="shared" ref="CY6:DG6" si="11">IF(CY7="",NA(),CY7)</f>
        <v>77.98</v>
      </c>
      <c r="CZ6" s="21">
        <f t="shared" si="11"/>
        <v>77.84</v>
      </c>
      <c r="DA6" s="21">
        <f t="shared" si="11"/>
        <v>78.66</v>
      </c>
      <c r="DB6" s="21">
        <f t="shared" si="11"/>
        <v>79.52</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2.2999999999999998</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23434</v>
      </c>
      <c r="D7" s="23">
        <v>47</v>
      </c>
      <c r="E7" s="23">
        <v>17</v>
      </c>
      <c r="F7" s="23">
        <v>5</v>
      </c>
      <c r="G7" s="23">
        <v>0</v>
      </c>
      <c r="H7" s="23" t="s">
        <v>96</v>
      </c>
      <c r="I7" s="23" t="s">
        <v>97</v>
      </c>
      <c r="J7" s="23" t="s">
        <v>98</v>
      </c>
      <c r="K7" s="23" t="s">
        <v>99</v>
      </c>
      <c r="L7" s="23" t="s">
        <v>100</v>
      </c>
      <c r="M7" s="23" t="s">
        <v>101</v>
      </c>
      <c r="N7" s="24" t="s">
        <v>102</v>
      </c>
      <c r="O7" s="24" t="s">
        <v>103</v>
      </c>
      <c r="P7" s="24">
        <v>100</v>
      </c>
      <c r="Q7" s="24">
        <v>71.39</v>
      </c>
      <c r="R7" s="24">
        <v>2200</v>
      </c>
      <c r="S7" s="24">
        <v>1301</v>
      </c>
      <c r="T7" s="24">
        <v>246.02</v>
      </c>
      <c r="U7" s="24">
        <v>5.29</v>
      </c>
      <c r="V7" s="24">
        <v>1289</v>
      </c>
      <c r="W7" s="24">
        <v>1.1499999999999999</v>
      </c>
      <c r="X7" s="24">
        <v>1120.8699999999999</v>
      </c>
      <c r="Y7" s="24">
        <v>88.64</v>
      </c>
      <c r="Z7" s="24">
        <v>87.02</v>
      </c>
      <c r="AA7" s="24">
        <v>89.64</v>
      </c>
      <c r="AB7" s="24">
        <v>81.5</v>
      </c>
      <c r="AC7" s="24">
        <v>87.12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684.74</v>
      </c>
      <c r="BL7" s="24">
        <v>654.91999999999996</v>
      </c>
      <c r="BM7" s="24">
        <v>654.71</v>
      </c>
      <c r="BN7" s="24">
        <v>783.8</v>
      </c>
      <c r="BO7" s="24">
        <v>778.81</v>
      </c>
      <c r="BP7" s="24">
        <v>786.37</v>
      </c>
      <c r="BQ7" s="24">
        <v>75.260000000000005</v>
      </c>
      <c r="BR7" s="24">
        <v>58.86</v>
      </c>
      <c r="BS7" s="24">
        <v>80.849999999999994</v>
      </c>
      <c r="BT7" s="24">
        <v>58.17</v>
      </c>
      <c r="BU7" s="24">
        <v>62.24</v>
      </c>
      <c r="BV7" s="24">
        <v>65.33</v>
      </c>
      <c r="BW7" s="24">
        <v>65.39</v>
      </c>
      <c r="BX7" s="24">
        <v>65.37</v>
      </c>
      <c r="BY7" s="24">
        <v>68.11</v>
      </c>
      <c r="BZ7" s="24">
        <v>67.23</v>
      </c>
      <c r="CA7" s="24">
        <v>60.65</v>
      </c>
      <c r="CB7" s="24">
        <v>173.5</v>
      </c>
      <c r="CC7" s="24">
        <v>223.67</v>
      </c>
      <c r="CD7" s="24">
        <v>169.37</v>
      </c>
      <c r="CE7" s="24">
        <v>203.72</v>
      </c>
      <c r="CF7" s="24">
        <v>190.23</v>
      </c>
      <c r="CG7" s="24">
        <v>227.43</v>
      </c>
      <c r="CH7" s="24">
        <v>230.88</v>
      </c>
      <c r="CI7" s="24">
        <v>228.99</v>
      </c>
      <c r="CJ7" s="24">
        <v>222.41</v>
      </c>
      <c r="CK7" s="24">
        <v>228.21</v>
      </c>
      <c r="CL7" s="24">
        <v>256.97000000000003</v>
      </c>
      <c r="CM7" s="24">
        <v>60.47</v>
      </c>
      <c r="CN7" s="24">
        <v>55.12</v>
      </c>
      <c r="CO7" s="24">
        <v>54.38</v>
      </c>
      <c r="CP7" s="24">
        <v>56.1</v>
      </c>
      <c r="CQ7" s="24">
        <v>51.42</v>
      </c>
      <c r="CR7" s="24">
        <v>56.01</v>
      </c>
      <c r="CS7" s="24">
        <v>56.72</v>
      </c>
      <c r="CT7" s="24">
        <v>54.06</v>
      </c>
      <c r="CU7" s="24">
        <v>55.26</v>
      </c>
      <c r="CV7" s="24">
        <v>54.54</v>
      </c>
      <c r="CW7" s="24">
        <v>61.14</v>
      </c>
      <c r="CX7" s="24">
        <v>77</v>
      </c>
      <c r="CY7" s="24">
        <v>77.98</v>
      </c>
      <c r="CZ7" s="24">
        <v>77.84</v>
      </c>
      <c r="DA7" s="24">
        <v>78.66</v>
      </c>
      <c r="DB7" s="24">
        <v>79.52</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2.2999999999999998</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nishimeya27</cp:lastModifiedBy>
  <cp:lastPrinted>2023-01-17T02:56:58Z</cp:lastPrinted>
  <dcterms:created xsi:type="dcterms:W3CDTF">2022-12-01T01:54:04Z</dcterms:created>
  <dcterms:modified xsi:type="dcterms:W3CDTF">2023-02-28T23:27:30Z</dcterms:modified>
  <cp:category/>
</cp:coreProperties>
</file>