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nishimeya17\Desktop\移行データー\D_My Documents　Ｄ\WorkingFiles\SuidouWorkingFiles\05公営企業\★経営比較分析表★\R元経営比較分析表\"/>
    </mc:Choice>
  </mc:AlternateContent>
  <xr:revisionPtr revIDLastSave="0" documentId="13_ncr:1_{D633CF5B-40FB-4892-B300-1E5B57AC581E}" xr6:coauthVersionLast="43" xr6:coauthVersionMax="43" xr10:uidLastSave="{00000000-0000-0000-0000-000000000000}"/>
  <workbookProtection workbookAlgorithmName="SHA-512" workbookHashValue="mcxf/lAvnzBmf6XMxucG55/5voCCvHrK78XU/XH/C+b3cXLhR03Q7B4dg0bVrmCocjBrPacy5a+TxVcm1t9hEg==" workbookSaltValue="hdBsO0WdlH6NpIv99s3jsw=="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<sst xmlns="http://schemas.openxmlformats.org/spreadsheetml/2006/main" count="228" uniqueCount="113">
  <si>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</si>
  <si>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</si>
  <si>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</si>
  <si>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</si>
  <si>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</si>
  <si>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</si>
  <si>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</si>
  <si>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</si>
  <si>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</si>
  <si>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</si>
  <si>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</si>
  <si>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</si>
  <si>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</si>
  <si>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</si>
  <si>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</si>
  <si>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</si>
  <si>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</si>
  <si>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</si>
  <si>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</si>
  <si>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</si>
  <si>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</si>
  <si>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</si>
  <si>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</si>
  <si>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</si>
  <si>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</si>
  <si>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</si>
  <si>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</si>
  <si>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</si>
  <si>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</si>
  <si>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</si>
  <si>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</si>
  <si>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</si>
  <si>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</si>
  <si>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</si>
  <si>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</si>
  <si>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</si>
  <si>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</si>
  <si>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</si>
  <si>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</si>
  <si>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</si>
  <si>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</si>
  <si>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</si>
  <si>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</si>
  <si>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</si>
  <si>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</si>
  <si>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</si>
  <si>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</si>
  <si>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</si>
  <si>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</si>
  <si>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</si>
  <si>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</si>
  <si>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</si>
  <si>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</si>
  <si>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</si>
  <si>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</si>
  <si>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</si>
  <si>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</si>
  <si>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</si>
  <si>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</si>
  <si>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</si>
  <si>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</si>
  <si>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</si>
  <si>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</si>
  <si>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</si>
  <si>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</si>
  <si>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</si>
  <si>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</si>
  <si>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</si>
  <si>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</si>
  <si>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</si>
  <si>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</si>
  <si>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</si>
  <si>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</si>
  <si>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</si>
  <si>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</si>
  <si>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</si>
  <si>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</si>
  <si>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</si>
  <si>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</si>
  <si>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</si>
  <si>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</si>
  <si>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</si>
  <si>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</si>
  <si>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</si>
  <si>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</si>
  <si>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</si>
  <si>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</si>
  <si>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</si>
  <si>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</si>
  <si>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</si>
  <si>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</si>
  <si>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</si>
  <si>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</si>
  <si>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</si>
  <si>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</si>
  <si>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</si>
  <si>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</si>
  <si>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</si>
  <si>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</si>
  <si>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</si>
  <si>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</si>
  <si>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</si>
  <si>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</si>
  <si>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</si>
  <si>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</si>
  <si>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</si>
  <si>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</si>
  <si>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</si>
  <si>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</si>
  <si>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</si>
  <si>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経費回収率、施設利用率が低い状況であり、要因としては人口減少が考えられ、現状では、使用料収入のみの経営が不可能であり、一般会計からの繰入金により経営が成り立っている状況である。今後、施設の老朽化も進み機器の取替等も見込まれるため、使用料単価を含めた経営方針の検討、水洗化率の向上を目指す必要がある。
</t>
    <rPh sb="1" eb="4">
      <t>シュウエキテキ</t>
    </rPh>
    <rPh sb="4" eb="6">
      <t>シュウシ</t>
    </rPh>
    <rPh sb="6" eb="8">
      <t>ヒリツ</t>
    </rPh>
    <rPh sb="9" eb="11">
      <t>ケイヒ</t>
    </rPh>
    <rPh sb="11" eb="13">
      <t>カイシュウ</t>
    </rPh>
    <rPh sb="13" eb="14">
      <t>リツ</t>
    </rPh>
    <rPh sb="15" eb="17">
      <t>シセツ</t>
    </rPh>
    <rPh sb="17" eb="19">
      <t>リヨウ</t>
    </rPh>
    <rPh sb="19" eb="20">
      <t>リツ</t>
    </rPh>
    <rPh sb="21" eb="22">
      <t>ヒク</t>
    </rPh>
    <rPh sb="23" eb="25">
      <t>ジョウキョウ</t>
    </rPh>
    <rPh sb="29" eb="31">
      <t>ヨウイン</t>
    </rPh>
    <rPh sb="35" eb="37">
      <t>ジンコウ</t>
    </rPh>
    <rPh sb="37" eb="39">
      <t>ゲンショウ</t>
    </rPh>
    <rPh sb="40" eb="41">
      <t>カンガ</t>
    </rPh>
    <rPh sb="45" eb="47">
      <t>ゲンジョウ</t>
    </rPh>
    <rPh sb="50" eb="53">
      <t>シヨウリョウ</t>
    </rPh>
    <rPh sb="53" eb="55">
      <t>シュウニュウ</t>
    </rPh>
    <rPh sb="58" eb="60">
      <t>ケイエイ</t>
    </rPh>
    <rPh sb="61" eb="64">
      <t>フカノウ</t>
    </rPh>
    <rPh sb="84" eb="85">
      <t>ナ</t>
    </rPh>
    <rPh sb="86" eb="87">
      <t>タ</t>
    </rPh>
    <rPh sb="91" eb="93">
      <t>ジョウキョウ</t>
    </rPh>
    <rPh sb="97" eb="99">
      <t>コンゴ</t>
    </rPh>
    <rPh sb="100" eb="102">
      <t>シセツ</t>
    </rPh>
    <rPh sb="103" eb="106">
      <t>ロウキュウカ</t>
    </rPh>
    <rPh sb="107" eb="108">
      <t>スス</t>
    </rPh>
    <rPh sb="109" eb="111">
      <t>キキ</t>
    </rPh>
    <rPh sb="112" eb="114">
      <t>トリカエ</t>
    </rPh>
    <rPh sb="114" eb="115">
      <t>トウ</t>
    </rPh>
    <rPh sb="116" eb="118">
      <t>ミコ</t>
    </rPh>
    <rPh sb="124" eb="127">
      <t>シヨウリョウ</t>
    </rPh>
    <rPh sb="127" eb="129">
      <t>タンカ</t>
    </rPh>
    <rPh sb="130" eb="131">
      <t>フク</t>
    </rPh>
    <rPh sb="133" eb="135">
      <t>ケイエイ</t>
    </rPh>
    <rPh sb="135" eb="137">
      <t>ホウシン</t>
    </rPh>
    <rPh sb="138" eb="140">
      <t>ケントウ</t>
    </rPh>
    <rPh sb="141" eb="144">
      <t>スイセンカ</t>
    </rPh>
    <rPh sb="144" eb="145">
      <t>リツ</t>
    </rPh>
    <rPh sb="146" eb="148">
      <t>コウジョウ</t>
    </rPh>
    <rPh sb="149" eb="151">
      <t>メザ</t>
    </rPh>
    <rPh sb="152" eb="154">
      <t>ヒツヨウ</t>
    </rPh>
    <phoneticPr fontId="4"/>
  </si>
  <si>
    <t>　現状として一般会計からの繰入金によって経営を賄っていることから、今後、コスト削減の意識を高め、経費削減に向けた取組と、使用料の確保に向けた加入促進（村広報誌の活用等）や料金改定も含めた経営の改善を図る必要がある。</t>
    <rPh sb="1" eb="3">
      <t>ゲンジョウ</t>
    </rPh>
    <rPh sb="6" eb="8">
      <t>イッパン</t>
    </rPh>
    <rPh sb="8" eb="10">
      <t>カイケイ</t>
    </rPh>
    <rPh sb="13" eb="15">
      <t>クリイレ</t>
    </rPh>
    <rPh sb="15" eb="16">
      <t>キン</t>
    </rPh>
    <rPh sb="20" eb="22">
      <t>ケイエイ</t>
    </rPh>
    <rPh sb="23" eb="24">
      <t>マカナ</t>
    </rPh>
    <rPh sb="33" eb="35">
      <t>コンゴ</t>
    </rPh>
    <rPh sb="39" eb="41">
      <t>サクゲン</t>
    </rPh>
    <rPh sb="42" eb="44">
      <t>イシキ</t>
    </rPh>
    <rPh sb="45" eb="46">
      <t>タカ</t>
    </rPh>
    <rPh sb="48" eb="50">
      <t>ケイヒ</t>
    </rPh>
    <rPh sb="50" eb="52">
      <t>サクゲン</t>
    </rPh>
    <rPh sb="53" eb="54">
      <t>ム</t>
    </rPh>
    <rPh sb="56" eb="58">
      <t>トリクミ</t>
    </rPh>
    <rPh sb="60" eb="63">
      <t>シヨウリョウ</t>
    </rPh>
    <rPh sb="64" eb="66">
      <t>カクホ</t>
    </rPh>
    <rPh sb="67" eb="68">
      <t>ム</t>
    </rPh>
    <rPh sb="70" eb="72">
      <t>カニュウ</t>
    </rPh>
    <rPh sb="72" eb="74">
      <t>ソクシン</t>
    </rPh>
    <rPh sb="75" eb="76">
      <t>ムラ</t>
    </rPh>
    <rPh sb="76" eb="79">
      <t>コウホウシ</t>
    </rPh>
    <rPh sb="80" eb="82">
      <t>カツヨウ</t>
    </rPh>
    <rPh sb="82" eb="83">
      <t>トウ</t>
    </rPh>
    <rPh sb="85" eb="87">
      <t>リョウキン</t>
    </rPh>
    <rPh sb="87" eb="89">
      <t>カイテイ</t>
    </rPh>
    <rPh sb="90" eb="91">
      <t>フク</t>
    </rPh>
    <rPh sb="93" eb="95">
      <t>ケイエイ</t>
    </rPh>
    <rPh sb="96" eb="98">
      <t>カイゼン</t>
    </rPh>
    <rPh sb="99" eb="100">
      <t>ハカ</t>
    </rPh>
    <rPh sb="101" eb="103">
      <t>ヒツヨウ</t>
    </rPh>
    <phoneticPr fontId="4"/>
  </si>
  <si>
    <t>　村内に農業集落排水処理施設が5施設あり、供用開始後20年以上の施設が3施設となっている。
 現在、機械・電気設備においては故障時に修繕、取替を実施している。
　H31年度から機能診断を行い、最適整備構想を策定し、今後、計画的な更新作業に着手していかなければならない時期と思われる。</t>
    <rPh sb="1" eb="3">
      <t>ソンナイ</t>
    </rPh>
    <rPh sb="4" eb="14">
      <t>ノウギョウシュウラクハイスイショリシセツ</t>
    </rPh>
    <rPh sb="16" eb="18">
      <t>シセツ</t>
    </rPh>
    <rPh sb="21" eb="23">
      <t>キョウヨウ</t>
    </rPh>
    <rPh sb="23" eb="25">
      <t>カイシ</t>
    </rPh>
    <rPh sb="25" eb="26">
      <t>ゴ</t>
    </rPh>
    <rPh sb="28" eb="31">
      <t>ネンイジョウ</t>
    </rPh>
    <rPh sb="32" eb="34">
      <t>シセツ</t>
    </rPh>
    <rPh sb="36" eb="38">
      <t>シセツ</t>
    </rPh>
    <rPh sb="47" eb="49">
      <t>ゲンザイ</t>
    </rPh>
    <rPh sb="50" eb="52">
      <t>キカイ</t>
    </rPh>
    <rPh sb="53" eb="55">
      <t>デンキ</t>
    </rPh>
    <rPh sb="55" eb="57">
      <t>セツビ</t>
    </rPh>
    <rPh sb="62" eb="65">
      <t>コショウジ</t>
    </rPh>
    <rPh sb="66" eb="68">
      <t>シュウゼン</t>
    </rPh>
    <rPh sb="69" eb="71">
      <t>トリカエ</t>
    </rPh>
    <rPh sb="72" eb="74">
      <t>ジッシ</t>
    </rPh>
    <rPh sb="84" eb="86">
      <t>ネンド</t>
    </rPh>
    <rPh sb="88" eb="90">
      <t>キノウ</t>
    </rPh>
    <rPh sb="90" eb="92">
      <t>シンダン</t>
    </rPh>
    <rPh sb="93" eb="94">
      <t>オコナ</t>
    </rPh>
    <rPh sb="96" eb="98">
      <t>サイテキ</t>
    </rPh>
    <rPh sb="98" eb="100">
      <t>セイビ</t>
    </rPh>
    <rPh sb="100" eb="102">
      <t>コウソウ</t>
    </rPh>
    <rPh sb="103" eb="105">
      <t>サクテイ</t>
    </rPh>
    <rPh sb="107" eb="109">
      <t>コンゴ</t>
    </rPh>
    <rPh sb="110" eb="113">
      <t>ケイカクテキ</t>
    </rPh>
    <rPh sb="114" eb="116">
      <t>コウシン</t>
    </rPh>
    <rPh sb="116" eb="118">
      <t>サギョウ</t>
    </rPh>
    <rPh sb="119" eb="121">
      <t>チャクシュ</t>
    </rPh>
    <rPh sb="133" eb="135">
      <t>ジキ</t>
    </rPh>
    <rPh sb="136" eb="137">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</si>
</sst>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4.1100000000000003</c:v>
                </c:pt>
                <c:pt idx="3" formatCode="#,##0.00;&quot;△&quot;#,##0.00;&quot;-&quot;">
                  <c:v>2.2999999999999998</c:v>
                </c:pt>
                <c:pt idx="4">
                  <c:v>0</c:v>
                </c:pt>
              </c:numCache>
            </c:numRef>
          </c:val>
          <c:extLst>
            <c:ext xmlns:c16="http://schemas.microsoft.com/office/drawing/2014/chart" uri="{C3380CC4-5D6E-409C-BE32-E72D297353CC}">
              <c16:uniqueId val="{00000000-9624-402D-A7E3-0C9FDA1337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0.04</c:v>
                </c:pt>
              </c:numCache>
            </c:numRef>
          </c:val>
          <c:smooth val="0"/>
          <c:extLst>
            <c:ext xmlns:c16="http://schemas.microsoft.com/office/drawing/2014/chart" uri="{C3380CC4-5D6E-409C-BE32-E72D297353CC}">
              <c16:uniqueId val="{00000001-9624-402D-A7E3-0C9FDA1337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53.64</c:v>
                </c:pt>
                <c:pt idx="1">
                  <c:v>53.76</c:v>
                </c:pt>
                <c:pt idx="2">
                  <c:v>51.79</c:v>
                </c:pt>
                <c:pt idx="3">
                  <c:v>60.47</c:v>
                </c:pt>
                <c:pt idx="4">
                  <c:v>55.12</c:v>
                </c:pt>
              </c:numCache>
            </c:numRef>
          </c:val>
          <c:extLst>
            <c:ext xmlns:c16="http://schemas.microsoft.com/office/drawing/2014/chart" uri="{C3380CC4-5D6E-409C-BE32-E72D297353CC}">
              <c16:uniqueId val="{00000000-0EB8-42A5-A80E-16AECB0D8D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56.72</c:v>
                </c:pt>
              </c:numCache>
            </c:numRef>
          </c:val>
          <c:smooth val="0"/>
          <c:extLst>
            <c:ext xmlns:c16="http://schemas.microsoft.com/office/drawing/2014/chart" uri="{C3380CC4-5D6E-409C-BE32-E72D297353CC}">
              <c16:uniqueId val="{00000001-0EB8-42A5-A80E-16AECB0D8D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75.14</c:v>
                </c:pt>
                <c:pt idx="1">
                  <c:v>74.430000000000007</c:v>
                </c:pt>
                <c:pt idx="2">
                  <c:v>75.260000000000005</c:v>
                </c:pt>
                <c:pt idx="3">
                  <c:v>77</c:v>
                </c:pt>
                <c:pt idx="4">
                  <c:v>77.98</c:v>
                </c:pt>
              </c:numCache>
            </c:numRef>
          </c:val>
          <c:extLst>
            <c:ext xmlns:c16="http://schemas.microsoft.com/office/drawing/2014/chart" uri="{C3380CC4-5D6E-409C-BE32-E72D297353CC}">
              <c16:uniqueId val="{00000000-B51C-430E-B190-A608CD8DC3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90.04</c:v>
                </c:pt>
              </c:numCache>
            </c:numRef>
          </c:val>
          <c:smooth val="0"/>
          <c:extLst>
            <c:ext xmlns:c16="http://schemas.microsoft.com/office/drawing/2014/chart" uri="{C3380CC4-5D6E-409C-BE32-E72D297353CC}">
              <c16:uniqueId val="{00000001-B51C-430E-B190-A608CD8DC3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82.96</c:v>
                </c:pt>
                <c:pt idx="1">
                  <c:v>84.24</c:v>
                </c:pt>
                <c:pt idx="2">
                  <c:v>83.93</c:v>
                </c:pt>
                <c:pt idx="3">
                  <c:v>88.64</c:v>
                </c:pt>
                <c:pt idx="4">
                  <c:v>87.02</c:v>
                </c:pt>
              </c:numCache>
            </c:numRef>
          </c:val>
          <c:extLst>
            <c:ext xmlns:c16="http://schemas.microsoft.com/office/drawing/2014/chart" uri="{C3380CC4-5D6E-409C-BE32-E72D297353CC}">
              <c16:uniqueId val="{00000000-8773-4BA1-B135-A5AC0B23B7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73-4BA1-B135-A5AC0B23B7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4-4759-86B3-94D89545DB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4-4759-86B3-94D89545DB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A-4B23-94C9-23D08FCD5A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A-4B23-94C9-23D08FCD5A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35-43B4-B8CC-2594F1CF9D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35-43B4-B8CC-2594F1CF9D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F-4D2F-B425-B6FC19DEB9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F-4D2F-B425-B6FC19DEB9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109.99</c:v>
                </c:pt>
                <c:pt idx="1">
                  <c:v>98.32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38-4D22-A7D2-3C2C42ECF9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654.91999999999996</c:v>
                </c:pt>
              </c:numCache>
            </c:numRef>
          </c:val>
          <c:smooth val="0"/>
          <c:extLst>
            <c:ext xmlns:c16="http://schemas.microsoft.com/office/drawing/2014/chart" uri="{C3380CC4-5D6E-409C-BE32-E72D297353CC}">
              <c16:uniqueId val="{00000001-3C38-4D22-A7D2-3C2C42ECF9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59.23</c:v>
                </c:pt>
                <c:pt idx="1">
                  <c:v>61.69</c:v>
                </c:pt>
                <c:pt idx="2">
                  <c:v>63.28</c:v>
                </c:pt>
                <c:pt idx="3">
                  <c:v>75.260000000000005</c:v>
                </c:pt>
                <c:pt idx="4">
                  <c:v>58.86</c:v>
                </c:pt>
              </c:numCache>
            </c:numRef>
          </c:val>
          <c:extLst>
            <c:ext xmlns:c16="http://schemas.microsoft.com/office/drawing/2014/chart" uri="{C3380CC4-5D6E-409C-BE32-E72D297353CC}">
              <c16:uniqueId val="{00000000-3736-4AA1-BCFF-80B7ABFD0D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65.39</c:v>
                </c:pt>
              </c:numCache>
            </c:numRef>
          </c:val>
          <c:smooth val="0"/>
          <c:extLst>
            <c:ext xmlns:c16="http://schemas.microsoft.com/office/drawing/2014/chart" uri="{C3380CC4-5D6E-409C-BE32-E72D297353CC}">
              <c16:uniqueId val="{00000001-3736-4AA1-BCFF-80B7ABFD0D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213.43</c:v>
                </c:pt>
                <c:pt idx="1">
                  <c:v>193.75</c:v>
                </c:pt>
                <c:pt idx="2">
                  <c:v>208.93</c:v>
                </c:pt>
                <c:pt idx="3">
                  <c:v>173.5</c:v>
                </c:pt>
                <c:pt idx="4">
                  <c:v>223.67</c:v>
                </c:pt>
              </c:numCache>
            </c:numRef>
          </c:val>
          <c:extLst>
            <c:ext xmlns:c16="http://schemas.microsoft.com/office/drawing/2014/chart" uri="{C3380CC4-5D6E-409C-BE32-E72D297353CC}">
              <c16:uniqueId val="{00000000-16E5-4F71-A37A-93D7C34648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230.88</c:v>
                </c:pt>
              </c:numCache>
            </c:numRef>
          </c:val>
          <c:smooth val="0"/>
          <c:extLst>
            <c:ext xmlns:c16="http://schemas.microsoft.com/office/drawing/2014/chart" uri="{C3380CC4-5D6E-409C-BE32-E72D297353CC}">
              <c16:uniqueId val="{00000001-16E5-4F71-A37A-93D7C34648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E13" zoomScaleNormal="100" workbookViewId="0">
      <selection activeCell="CB28" sqref="CB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西目屋村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1369</v>
      </c>
      <c r="AM8" s="51"/>
      <c r="AN8" s="51"/>
      <c r="AO8" s="51"/>
      <c r="AP8" s="51"/>
      <c r="AQ8" s="51"/>
      <c r="AR8" s="51"/>
      <c r="AS8" s="51"/>
      <c r="AT8" s="46">
        <f>データ!T6</f>
        <v>246.02</v>
      </c>
      <c r="AU8" s="46"/>
      <c r="AV8" s="46"/>
      <c r="AW8" s="46"/>
      <c r="AX8" s="46"/>
      <c r="AY8" s="46"/>
      <c r="AZ8" s="46"/>
      <c r="BA8" s="46"/>
      <c r="BB8" s="46">
        <f>データ!U6</f>
        <v>5.56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61.76</v>
      </c>
      <c r="X10" s="46"/>
      <c r="Y10" s="46"/>
      <c r="Z10" s="46"/>
      <c r="AA10" s="46"/>
      <c r="AB10" s="46"/>
      <c r="AC10" s="46"/>
      <c r="AD10" s="51">
        <f>データ!R6</f>
        <v>2160</v>
      </c>
      <c r="AE10" s="51"/>
      <c r="AF10" s="51"/>
      <c r="AG10" s="51"/>
      <c r="AH10" s="51"/>
      <c r="AI10" s="51"/>
      <c r="AJ10" s="51"/>
      <c r="AK10" s="2"/>
      <c r="AL10" s="51">
        <f>データ!V6</f>
        <v>1367</v>
      </c>
      <c r="AM10" s="51"/>
      <c r="AN10" s="51"/>
      <c r="AO10" s="51"/>
      <c r="AP10" s="51"/>
      <c r="AQ10" s="51"/>
      <c r="AR10" s="51"/>
      <c r="AS10" s="51"/>
      <c r="AT10" s="46">
        <f>データ!W6</f>
        <v>1.1499999999999999</v>
      </c>
      <c r="AU10" s="46"/>
      <c r="AV10" s="46"/>
      <c r="AW10" s="46"/>
      <c r="AX10" s="46"/>
      <c r="AY10" s="46"/>
      <c r="AZ10" s="46"/>
      <c r="BA10" s="46"/>
      <c r="BB10" s="46">
        <f>データ!X6</f>
        <v>1188.7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nM1klbpBy5ChMYIGkummiMKSo0RUbYtMhCJq8X9KGXkQ70Zmmp2I2efFMC8NvoN4qUqn2gPgMpd/8ws+7CeDtg==" saltValue="YatAN8rMCmHNREE17WqX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23434</v>
      </c>
      <c r="D6" s="33">
        <f t="shared" si="3"/>
        <v>47</v>
      </c>
      <c r="E6" s="33">
        <f t="shared" si="3"/>
        <v>17</v>
      </c>
      <c r="F6" s="33">
        <f t="shared" si="3"/>
        <v>5</v>
      </c>
      <c r="G6" s="33">
        <f t="shared" si="3"/>
        <v>0</v>
      </c>
      <c r="H6" s="33" t="str">
        <f t="shared" si="3"/>
        <v>青森県　西目屋村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v>
      </c>
      <c r="Q6" s="34">
        <f t="shared" si="3"/>
        <v>61.76</v>
      </c>
      <c r="R6" s="34">
        <f t="shared" si="3"/>
        <v>2160</v>
      </c>
      <c r="S6" s="34">
        <f t="shared" si="3"/>
        <v>1369</v>
      </c>
      <c r="T6" s="34">
        <f t="shared" si="3"/>
        <v>246.02</v>
      </c>
      <c r="U6" s="34">
        <f t="shared" si="3"/>
        <v>5.56</v>
      </c>
      <c r="V6" s="34">
        <f t="shared" si="3"/>
        <v>1367</v>
      </c>
      <c r="W6" s="34">
        <f t="shared" si="3"/>
        <v>1.1499999999999999</v>
      </c>
      <c r="X6" s="34">
        <f t="shared" si="3"/>
        <v>1188.7</v>
      </c>
      <c r="Y6" s="35">
        <f>IF(Y7="",NA(),Y7)</f>
        <v>82.96</v>
      </c>
      <c r="Z6" s="35">
        <f t="shared" ref="Z6:AH6" si="4">IF(Z7="",NA(),Z7)</f>
        <v>84.24</v>
      </c>
      <c r="AA6" s="35">
        <f t="shared" si="4"/>
        <v>83.93</v>
      </c>
      <c r="AB6" s="35">
        <f t="shared" si="4"/>
        <v>88.64</v>
      </c>
      <c r="AC6" s="35">
        <f t="shared" si="4"/>
        <v>87.02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109.99</v>
      </c>
      <c r="BG6" s="35">
        <f t="shared" ref="BG6:BO6" si="7">IF(BG7="",NA(),BG7)</f>
        <v>98.32</v>
      </c>
      <c r="BH6" s="34">
        <f t="shared" si="7"/>
        <v>0</v>
      </c>
      <c r="BI6" s="34">
        <f t="shared" si="7"/>
        <v>0</v>
      </c>
      <c r="BJ6" s="34">
        <f t="shared" si="7"/>
        <v>0</v>
      </c>
      <c r="BK6" s="35">
        <f t="shared" si="7"/>
        <v>1044.8</v>
      </c>
      <c r="BL6" s="35">
        <f t="shared" si="7"/>
        <v>1081.8</v>
      </c>
      <c r="BM6" s="35">
        <f t="shared" si="7"/>
        <v>974.93</v>
      </c>
      <c r="BN6" s="35">
        <f t="shared" si="7"/>
        <v>684.74</v>
      </c>
      <c r="BO6" s="35">
        <f t="shared" si="7"/>
        <v>654.91999999999996</v>
      </c>
      <c r="BP6" s="34" t="str">
        <f>IF(BP7="","",IF(BP7="-","【-】","【"&amp;SUBSTITUTE(TEXT(BP7,"#,##0.00"),"-","△")&amp;"】"))</f>
        <v>【747.76】</v>
      </c>
      <c r="BQ6" s="35">
        <f>IF(BQ7="",NA(),BQ7)</f>
        <v>59.23</v>
      </c>
      <c r="BR6" s="35">
        <f t="shared" ref="BR6:BZ6" si="8">IF(BR7="",NA(),BR7)</f>
        <v>61.69</v>
      </c>
      <c r="BS6" s="35">
        <f t="shared" si="8"/>
        <v>63.28</v>
      </c>
      <c r="BT6" s="35">
        <f t="shared" si="8"/>
        <v>75.260000000000005</v>
      </c>
      <c r="BU6" s="35">
        <f t="shared" si="8"/>
        <v>58.86</v>
      </c>
      <c r="BV6" s="35">
        <f t="shared" si="8"/>
        <v>50.82</v>
      </c>
      <c r="BW6" s="35">
        <f t="shared" si="8"/>
        <v>52.19</v>
      </c>
      <c r="BX6" s="35">
        <f t="shared" si="8"/>
        <v>55.32</v>
      </c>
      <c r="BY6" s="35">
        <f t="shared" si="8"/>
        <v>65.33</v>
      </c>
      <c r="BZ6" s="35">
        <f t="shared" si="8"/>
        <v>65.39</v>
      </c>
      <c r="CA6" s="34" t="str">
        <f>IF(CA7="","",IF(CA7="-","【-】","【"&amp;SUBSTITUTE(TEXT(CA7,"#,##0.00"),"-","△")&amp;"】"))</f>
        <v>【59.51】</v>
      </c>
      <c r="CB6" s="35">
        <f>IF(CB7="",NA(),CB7)</f>
        <v>213.43</v>
      </c>
      <c r="CC6" s="35">
        <f t="shared" ref="CC6:CK6" si="9">IF(CC7="",NA(),CC7)</f>
        <v>193.75</v>
      </c>
      <c r="CD6" s="35">
        <f t="shared" si="9"/>
        <v>208.93</v>
      </c>
      <c r="CE6" s="35">
        <f t="shared" si="9"/>
        <v>173.5</v>
      </c>
      <c r="CF6" s="35">
        <f t="shared" si="9"/>
        <v>223.67</v>
      </c>
      <c r="CG6" s="35">
        <f t="shared" si="9"/>
        <v>300.52</v>
      </c>
      <c r="CH6" s="35">
        <f t="shared" si="9"/>
        <v>296.14</v>
      </c>
      <c r="CI6" s="35">
        <f t="shared" si="9"/>
        <v>283.17</v>
      </c>
      <c r="CJ6" s="35">
        <f t="shared" si="9"/>
        <v>227.43</v>
      </c>
      <c r="CK6" s="35">
        <f t="shared" si="9"/>
        <v>230.88</v>
      </c>
      <c r="CL6" s="34" t="str">
        <f>IF(CL7="","",IF(CL7="-","【-】","【"&amp;SUBSTITUTE(TEXT(CL7,"#,##0.00"),"-","△")&amp;"】"))</f>
        <v>【261.46】</v>
      </c>
      <c r="CM6" s="35">
        <f>IF(CM7="",NA(),CM7)</f>
        <v>53.64</v>
      </c>
      <c r="CN6" s="35">
        <f t="shared" ref="CN6:CV6" si="10">IF(CN7="",NA(),CN7)</f>
        <v>53.76</v>
      </c>
      <c r="CO6" s="35">
        <f t="shared" si="10"/>
        <v>51.79</v>
      </c>
      <c r="CP6" s="35">
        <f t="shared" si="10"/>
        <v>60.47</v>
      </c>
      <c r="CQ6" s="35">
        <f t="shared" si="10"/>
        <v>55.12</v>
      </c>
      <c r="CR6" s="35">
        <f t="shared" si="10"/>
        <v>53.24</v>
      </c>
      <c r="CS6" s="35">
        <f t="shared" si="10"/>
        <v>52.31</v>
      </c>
      <c r="CT6" s="35">
        <f t="shared" si="10"/>
        <v>60.65</v>
      </c>
      <c r="CU6" s="35">
        <f t="shared" si="10"/>
        <v>56.01</v>
      </c>
      <c r="CV6" s="35">
        <f t="shared" si="10"/>
        <v>56.72</v>
      </c>
      <c r="CW6" s="34" t="str">
        <f>IF(CW7="","",IF(CW7="-","【-】","【"&amp;SUBSTITUTE(TEXT(CW7,"#,##0.00"),"-","△")&amp;"】"))</f>
        <v>【52.23】</v>
      </c>
      <c r="CX6" s="35">
        <f>IF(CX7="",NA(),CX7)</f>
        <v>75.14</v>
      </c>
      <c r="CY6" s="35">
        <f t="shared" ref="CY6:DG6" si="11">IF(CY7="",NA(),CY7)</f>
        <v>74.430000000000007</v>
      </c>
      <c r="CZ6" s="35">
        <f t="shared" si="11"/>
        <v>75.260000000000005</v>
      </c>
      <c r="DA6" s="35">
        <f t="shared" si="11"/>
        <v>77</v>
      </c>
      <c r="DB6" s="35">
        <f t="shared" si="11"/>
        <v>77.98</v>
      </c>
      <c r="DC6" s="35">
        <f t="shared" si="11"/>
        <v>84.07</v>
      </c>
      <c r="DD6" s="35">
        <f t="shared" si="11"/>
        <v>84.32</v>
      </c>
      <c r="DE6" s="35">
        <f t="shared" si="11"/>
        <v>84.58</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4.1100000000000003</v>
      </c>
      <c r="EH6" s="35">
        <f t="shared" si="14"/>
        <v>2.2999999999999998</v>
      </c>
      <c r="EI6" s="34">
        <f t="shared" si="14"/>
        <v>0</v>
      </c>
      <c r="EJ6" s="35">
        <f t="shared" si="14"/>
        <v>0.02</v>
      </c>
      <c r="EK6" s="35">
        <f t="shared" si="14"/>
        <v>0.01</v>
      </c>
      <c r="EL6" s="35">
        <f t="shared" si="14"/>
        <v>2.0499999999999998</v>
      </c>
      <c r="EM6" s="35">
        <f t="shared" si="14"/>
        <v>0.44</v>
      </c>
      <c r="EN6" s="35">
        <f t="shared" si="14"/>
        <v>0.04</v>
      </c>
      <c r="EO6" s="34" t="str">
        <f>IF(EO7="","",IF(EO7="-","【-】","【"&amp;SUBSTITUTE(TEXT(EO7,"#,##0.00"),"-","△")&amp;"】"))</f>
        <v>【0.02】</v>
      </c>
    </row>
    <row r="7" spans="1:145" s="36" customFormat="1" x14ac:dyDescent="0.15">
      <c r="A7" s="28"/>
      <c r="B7" s="37">
        <v>2018</v>
      </c>
      <c r="C7" s="37">
        <v>23434</v>
      </c>
      <c r="D7" s="37">
        <v>47</v>
      </c>
      <c r="E7" s="37">
        <v>17</v>
      </c>
      <c r="F7" s="37">
        <v>5</v>
      </c>
      <c r="G7" s="37">
        <v>0</v>
      </c>
      <c r="H7" s="37" t="s">
        <v>97</v>
      </c>
      <c r="I7" s="37" t="s">
        <v>98</v>
      </c>
      <c r="J7" s="37" t="s">
        <v>99</v>
      </c>
      <c r="K7" s="37" t="s">
        <v>100</v>
      </c>
      <c r="L7" s="37" t="s">
        <v>101</v>
      </c>
      <c r="M7" s="37" t="s">
        <v>102</v>
      </c>
      <c r="N7" s="38" t="s">
        <v>103</v>
      </c>
      <c r="O7" s="38" t="s">
        <v>104</v>
      </c>
      <c r="P7" s="38">
        <v>100</v>
      </c>
      <c r="Q7" s="38">
        <v>61.76</v>
      </c>
      <c r="R7" s="38">
        <v>2160</v>
      </c>
      <c r="S7" s="38">
        <v>1369</v>
      </c>
      <c r="T7" s="38">
        <v>246.02</v>
      </c>
      <c r="U7" s="38">
        <v>5.56</v>
      </c>
      <c r="V7" s="38">
        <v>1367</v>
      </c>
      <c r="W7" s="38">
        <v>1.1499999999999999</v>
      </c>
      <c r="X7" s="38">
        <v>1188.7</v>
      </c>
      <c r="Y7" s="38">
        <v>82.96</v>
      </c>
      <c r="Z7" s="38">
        <v>84.24</v>
      </c>
      <c r="AA7" s="38">
        <v>83.93</v>
      </c>
      <c r="AB7" s="38">
        <v>88.64</v>
      </c>
      <c r="AC7" s="38">
        <v>87.02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109.99</v>
      </c>
      <c r="BG7" s="38">
        <v>98.32</v>
      </c>
      <c r="BH7" s="38">
        <v>0</v>
      </c>
      <c r="BI7" s="38">
        <v>0</v>
      </c>
      <c r="BJ7" s="38">
        <v>0</v>
      </c>
      <c r="BK7" s="38">
        <v>1044.8</v>
      </c>
      <c r="BL7" s="38">
        <v>1081.8</v>
      </c>
      <c r="BM7" s="38">
        <v>974.93</v>
      </c>
      <c r="BN7" s="38">
        <v>684.74</v>
      </c>
      <c r="BO7" s="38">
        <v>654.91999999999996</v>
      </c>
      <c r="BP7" s="38">
        <v>747.76</v>
      </c>
      <c r="BQ7" s="38">
        <v>59.23</v>
      </c>
      <c r="BR7" s="38">
        <v>61.69</v>
      </c>
      <c r="BS7" s="38">
        <v>63.28</v>
      </c>
      <c r="BT7" s="38">
        <v>75.260000000000005</v>
      </c>
      <c r="BU7" s="38">
        <v>58.86</v>
      </c>
      <c r="BV7" s="38">
        <v>50.82</v>
      </c>
      <c r="BW7" s="38">
        <v>52.19</v>
      </c>
      <c r="BX7" s="38">
        <v>55.32</v>
      </c>
      <c r="BY7" s="38">
        <v>65.33</v>
      </c>
      <c r="BZ7" s="38">
        <v>65.39</v>
      </c>
      <c r="CA7" s="38">
        <v>59.51</v>
      </c>
      <c r="CB7" s="38">
        <v>213.43</v>
      </c>
      <c r="CC7" s="38">
        <v>193.75</v>
      </c>
      <c r="CD7" s="38">
        <v>208.93</v>
      </c>
      <c r="CE7" s="38">
        <v>173.5</v>
      </c>
      <c r="CF7" s="38">
        <v>223.67</v>
      </c>
      <c r="CG7" s="38">
        <v>300.52</v>
      </c>
      <c r="CH7" s="38">
        <v>296.14</v>
      </c>
      <c r="CI7" s="38">
        <v>283.17</v>
      </c>
      <c r="CJ7" s="38">
        <v>227.43</v>
      </c>
      <c r="CK7" s="38">
        <v>230.88</v>
      </c>
      <c r="CL7" s="38">
        <v>261.45999999999998</v>
      </c>
      <c r="CM7" s="38">
        <v>53.64</v>
      </c>
      <c r="CN7" s="38">
        <v>53.76</v>
      </c>
      <c r="CO7" s="38">
        <v>51.79</v>
      </c>
      <c r="CP7" s="38">
        <v>60.47</v>
      </c>
      <c r="CQ7" s="38">
        <v>55.12</v>
      </c>
      <c r="CR7" s="38">
        <v>53.24</v>
      </c>
      <c r="CS7" s="38">
        <v>52.31</v>
      </c>
      <c r="CT7" s="38">
        <v>60.65</v>
      </c>
      <c r="CU7" s="38">
        <v>56.01</v>
      </c>
      <c r="CV7" s="38">
        <v>56.72</v>
      </c>
      <c r="CW7" s="38">
        <v>52.23</v>
      </c>
      <c r="CX7" s="38">
        <v>75.14</v>
      </c>
      <c r="CY7" s="38">
        <v>74.430000000000007</v>
      </c>
      <c r="CZ7" s="38">
        <v>75.260000000000005</v>
      </c>
      <c r="DA7" s="38">
        <v>77</v>
      </c>
      <c r="DB7" s="38">
        <v>77.98</v>
      </c>
      <c r="DC7" s="38">
        <v>84.07</v>
      </c>
      <c r="DD7" s="38">
        <v>84.32</v>
      </c>
      <c r="DE7" s="38">
        <v>84.58</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42">
        <v>4.1100000000000003</v>
      </c>
      <c r="EH7" s="38">
        <v>2.2999999999999998</v>
      </c>
      <c r="EI7" s="38">
        <v>0</v>
      </c>
      <c r="EJ7" s="38">
        <v>0.02</v>
      </c>
      <c r="EK7" s="38">
        <v>0.01</v>
      </c>
      <c r="EL7" s="38">
        <v>2.0499999999999998</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nishimeya17</cp:lastModifiedBy>
  <cp:lastPrinted>2020-01-28T05:19:26Z</cp:lastPrinted>
  <dcterms:created xsi:type="dcterms:W3CDTF">2019-12-05T05:15:48Z</dcterms:created>
  <dcterms:modified xsi:type="dcterms:W3CDTF">2020-02-14T02:57:18Z</dcterms:modified>
  <cp:category/>
</cp:coreProperties>
</file>