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WorkingFiles\SuidouWorkingFiles\05：公営企業\★経営比較分析表★\R2経営比較分析表（Ｒ3.1.21　システムでの報告済み）\07：公表\"/>
    </mc:Choice>
  </mc:AlternateContent>
  <xr:revisionPtr revIDLastSave="0" documentId="13_ncr:1_{901845B9-AFF0-42B1-9130-AEEEC570DC80}" xr6:coauthVersionLast="43" xr6:coauthVersionMax="43" xr10:uidLastSave="{00000000-0000-0000-0000-000000000000}"/>
  <workbookProtection workbookAlgorithmName="SHA-512" workbookHashValue="14H+SaY7RZbhxylUS0zv96NlnKeOt3JqwuDoyoyBphzMmcya7gMqzaFslSA0AVJ7NYUUQaWoRmfjOVCJ8Mu1DA==" workbookSaltValue="0WZUtRa/qzfcgom88/pfNA==" workbookSpinCount="100000" lockStructure="1"/>
  <bookViews>
    <workbookView xWindow="1230" yWindow="-120" windowWidth="1938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<sst xmlns="http://schemas.openxmlformats.org/spreadsheetml/2006/main" count="236" uniqueCount="120">
  <si>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</si>
  <si>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</si>
  <si>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</si>
  <si>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</si>
  <si>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</si>
  <si>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</si>
  <si>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</si>
  <si>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</si>
  <si>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</si>
  <si>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</si>
  <si>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</si>
  <si>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</si>
  <si>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</si>
  <si>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</si>
  <si>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</si>
  <si>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</si>
  <si>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</si>
  <si>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</si>
  <si>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</si>
  <si>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</si>
  <si>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</si>
  <si>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</si>
  <si>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</si>
  <si>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</si>
  <si>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</si>
  <si>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</si>
  <si>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</si>
  <si>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</si>
  <si>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</si>
  <si>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</si>
  <si>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</si>
  <si>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</si>
  <si>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</si>
  <si>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</si>
  <si>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</si>
  <si>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</si>
  <si>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</si>
  <si>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</si>
  <si>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</si>
  <si>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</si>
  <si>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</si>
  <si>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</si>
  <si>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</si>
  <si>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</si>
  <si>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</si>
  <si>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</si>
  <si>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</si>
  <si>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</si>
  <si>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</si>
  <si>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</si>
  <si>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</si>
  <si>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</si>
  <si>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</si>
  <si>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</si>
  <si>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</si>
  <si>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</si>
  <si>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</si>
  <si>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</si>
  <si>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</si>
  <si>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</si>
  <si>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</si>
  <si>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</si>
  <si>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</si>
  <si>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</si>
  <si>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</si>
  <si>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</si>
  <si>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</si>
  <si>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</si>
  <si>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</si>
  <si>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</si>
  <si>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</si>
  <si>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</si>
  <si>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</si>
  <si>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</si>
  <si>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</si>
  <si>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</si>
  <si>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</si>
  <si>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</si>
  <si>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</si>
  <si>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</si>
  <si>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</si>
  <si>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</si>
  <si>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</si>
  <si>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</si>
  <si>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</si>
  <si>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</si>
  <si>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</si>
  <si>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</si>
  <si>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</si>
  <si>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</si>
  <si>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</si>
  <si>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</si>
  <si>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</si>
  <si>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</si>
  <si>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</si>
  <si>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</si>
  <si>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</si>
  <si>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</si>
  <si>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</si>
  <si>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</si>
  <si>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</si>
  <si>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</si>
  <si>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</si>
  <si>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</si>
  <si>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</si>
  <si>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</si>
  <si>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</si>
  <si>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</si>
  <si>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</si>
  <si>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</si>
  <si>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</si>
  <si>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</si>
  <si>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</si>
  <si>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</si>
  <si>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</si>
  <si>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</si>
  <si>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</si>
  <si>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人口減少に伴い。施設の利用率が低くなっていることから、加入率向上に向けた普及啓発活動を引き続き行っていく。
　また、料金収入で賄えられず一般会計繰入金に頼っている状況であることから、人口比率を考慮し、料金改定及び経費削減に向けた取組を実施していく必要があると共に、現在、県内全市町村を対象として検討が行われている汚水処理施設広域化・共同化において、他自治体の汚水処理施設との統廃合等について検討を進める必要がある。</t>
    <rPh sb="1" eb="3">
      <t>ジンコウ</t>
    </rPh>
    <rPh sb="3" eb="5">
      <t>ゲンショウ</t>
    </rPh>
    <rPh sb="6" eb="7">
      <t>トモナ</t>
    </rPh>
    <rPh sb="9" eb="11">
      <t>シセツ</t>
    </rPh>
    <rPh sb="12" eb="15">
      <t>リヨウリツ</t>
    </rPh>
    <rPh sb="16" eb="17">
      <t>ヒク</t>
    </rPh>
    <rPh sb="28" eb="30">
      <t>カニュウ</t>
    </rPh>
    <rPh sb="30" eb="31">
      <t>リツ</t>
    </rPh>
    <rPh sb="31" eb="33">
      <t>コウジョウ</t>
    </rPh>
    <rPh sb="34" eb="35">
      <t>ム</t>
    </rPh>
    <rPh sb="37" eb="39">
      <t>フキュウ</t>
    </rPh>
    <rPh sb="39" eb="41">
      <t>ケイハツ</t>
    </rPh>
    <rPh sb="41" eb="43">
      <t>カツドウ</t>
    </rPh>
    <rPh sb="44" eb="45">
      <t>ヒ</t>
    </rPh>
    <rPh sb="46" eb="47">
      <t>ツヅ</t>
    </rPh>
    <rPh sb="48" eb="49">
      <t>オコナ</t>
    </rPh>
    <rPh sb="59" eb="61">
      <t>リョウキン</t>
    </rPh>
    <rPh sb="61" eb="63">
      <t>シュウニュウ</t>
    </rPh>
    <rPh sb="64" eb="65">
      <t>マカナ</t>
    </rPh>
    <rPh sb="69" eb="71">
      <t>イッパン</t>
    </rPh>
    <rPh sb="71" eb="73">
      <t>カイケイ</t>
    </rPh>
    <rPh sb="73" eb="75">
      <t>クリイレ</t>
    </rPh>
    <rPh sb="75" eb="76">
      <t>キン</t>
    </rPh>
    <rPh sb="77" eb="78">
      <t>タヨ</t>
    </rPh>
    <rPh sb="82" eb="84">
      <t>ジョウキョウ</t>
    </rPh>
    <rPh sb="92" eb="94">
      <t>ジンコウ</t>
    </rPh>
    <rPh sb="94" eb="96">
      <t>ヒリツ</t>
    </rPh>
    <rPh sb="97" eb="99">
      <t>コウリョ</t>
    </rPh>
    <rPh sb="101" eb="103">
      <t>リョウキン</t>
    </rPh>
    <rPh sb="103" eb="105">
      <t>カイテイ</t>
    </rPh>
    <rPh sb="105" eb="106">
      <t>オヨ</t>
    </rPh>
    <rPh sb="107" eb="109">
      <t>ケイヒ</t>
    </rPh>
    <rPh sb="109" eb="111">
      <t>サクゲン</t>
    </rPh>
    <rPh sb="112" eb="113">
      <t>ム</t>
    </rPh>
    <rPh sb="115" eb="117">
      <t>トリクミ</t>
    </rPh>
    <rPh sb="118" eb="120">
      <t>ジッシ</t>
    </rPh>
    <rPh sb="124" eb="126">
      <t>ヒツヨウ</t>
    </rPh>
    <rPh sb="130" eb="131">
      <t>トモ</t>
    </rPh>
    <rPh sb="157" eb="159">
      <t>オスイ</t>
    </rPh>
    <rPh sb="159" eb="161">
      <t>ショリ</t>
    </rPh>
    <rPh sb="161" eb="163">
      <t>シセツ</t>
    </rPh>
    <rPh sb="163" eb="166">
      <t>コウイキカ</t>
    </rPh>
    <rPh sb="167" eb="170">
      <t>キョウドウカ</t>
    </rPh>
    <phoneticPr fontId="4"/>
  </si>
  <si>
    <t>　現在、村内に所在する農業集落排水処理施設５施設のうち、供用開始後２０年を超す施設は３施設となっており、機械・電気設備は故障発生時に修繕、取替を行っている。
　令和元年度において機能診断を実施しており、２年度には最適整備構想を策定することから、今後は同構想に基づき、計画的な更新作業に着手していかなければならない。</t>
    <rPh sb="1" eb="3">
      <t>ゲンザイ</t>
    </rPh>
    <rPh sb="4" eb="6">
      <t>ソンナイ</t>
    </rPh>
    <rPh sb="7" eb="9">
      <t>ショザイ</t>
    </rPh>
    <rPh sb="11" eb="13">
      <t>ノウギョウ</t>
    </rPh>
    <rPh sb="13" eb="15">
      <t>シュウラク</t>
    </rPh>
    <rPh sb="15" eb="17">
      <t>ハイスイ</t>
    </rPh>
    <rPh sb="17" eb="19">
      <t>ショリ</t>
    </rPh>
    <rPh sb="19" eb="21">
      <t>シセツ</t>
    </rPh>
    <rPh sb="22" eb="24">
      <t>シセツ</t>
    </rPh>
    <rPh sb="28" eb="30">
      <t>キョウヨウ</t>
    </rPh>
    <rPh sb="30" eb="32">
      <t>カイシ</t>
    </rPh>
    <rPh sb="32" eb="33">
      <t>ゴ</t>
    </rPh>
    <rPh sb="35" eb="36">
      <t>ネン</t>
    </rPh>
    <rPh sb="37" eb="38">
      <t>コ</t>
    </rPh>
    <rPh sb="39" eb="41">
      <t>シセツ</t>
    </rPh>
    <rPh sb="43" eb="45">
      <t>シセツ</t>
    </rPh>
    <rPh sb="52" eb="54">
      <t>キカイ</t>
    </rPh>
    <rPh sb="55" eb="57">
      <t>デンキ</t>
    </rPh>
    <rPh sb="57" eb="59">
      <t>セツビ</t>
    </rPh>
    <rPh sb="66" eb="68">
      <t>シュウゼン</t>
    </rPh>
    <rPh sb="69" eb="71">
      <t>トリカエ</t>
    </rPh>
    <rPh sb="72" eb="73">
      <t>オコナ</t>
    </rPh>
    <rPh sb="80" eb="82">
      <t>レイワ</t>
    </rPh>
    <rPh sb="82" eb="83">
      <t>ガン</t>
    </rPh>
    <rPh sb="83" eb="84">
      <t>ネン</t>
    </rPh>
    <rPh sb="84" eb="85">
      <t>ド</t>
    </rPh>
    <rPh sb="89" eb="91">
      <t>キノウ</t>
    </rPh>
    <rPh sb="91" eb="93">
      <t>シンダン</t>
    </rPh>
    <rPh sb="102" eb="104">
      <t>ネンド</t>
    </rPh>
    <rPh sb="106" eb="108">
      <t>サイテキ</t>
    </rPh>
    <rPh sb="108" eb="110">
      <t>セイビ</t>
    </rPh>
    <rPh sb="110" eb="112">
      <t>コウソウ</t>
    </rPh>
    <rPh sb="113" eb="115">
      <t>サクテイ</t>
    </rPh>
    <rPh sb="122" eb="124">
      <t>コンゴ</t>
    </rPh>
    <rPh sb="125" eb="126">
      <t>ドウ</t>
    </rPh>
    <rPh sb="126" eb="128">
      <t>コウソウ</t>
    </rPh>
    <rPh sb="129" eb="130">
      <t>モト</t>
    </rPh>
    <rPh sb="133" eb="136">
      <t>ケイカクテキ</t>
    </rPh>
    <rPh sb="137" eb="139">
      <t>コウシン</t>
    </rPh>
    <rPh sb="139" eb="141">
      <t>サギョウ</t>
    </rPh>
    <rPh sb="142" eb="144">
      <t>チャクシュ</t>
    </rPh>
    <phoneticPr fontId="4"/>
  </si>
  <si>
    <t>　宅地造成地への入居者の増により経費回収率の増及び維持管理等の経費削減となったため、汚水処理原価の減少に繋がったが、高齢化等による人口減少もあり施設利用率は減少となった。
　現状では、使用料収入で賄えておらず、一般会計からの繰入金により経営が成り立っている状況である。
　今後、施設の老朽化も進み機器等の取替等が見込まれることから、人口比率を考慮し、料金改定を検討する必要がある。</t>
    <rPh sb="16" eb="18">
      <t>ケイヒ</t>
    </rPh>
    <rPh sb="18" eb="20">
      <t>カイシュウ</t>
    </rPh>
    <rPh sb="20" eb="21">
      <t>リツ</t>
    </rPh>
    <rPh sb="22" eb="23">
      <t>ゾウ</t>
    </rPh>
    <rPh sb="23" eb="24">
      <t>オヨ</t>
    </rPh>
    <rPh sb="25" eb="27">
      <t>イジ</t>
    </rPh>
    <rPh sb="27" eb="29">
      <t>カンリ</t>
    </rPh>
    <rPh sb="29" eb="30">
      <t>ナド</t>
    </rPh>
    <rPh sb="31" eb="33">
      <t>ケイヒ</t>
    </rPh>
    <rPh sb="33" eb="35">
      <t>サクゲン</t>
    </rPh>
    <rPh sb="42" eb="44">
      <t>オスイ</t>
    </rPh>
    <rPh sb="44" eb="46">
      <t>ショリ</t>
    </rPh>
    <rPh sb="46" eb="48">
      <t>ゲンカ</t>
    </rPh>
    <rPh sb="49" eb="51">
      <t>ゲンショウ</t>
    </rPh>
    <rPh sb="52" eb="53">
      <t>ツナ</t>
    </rPh>
    <rPh sb="58" eb="61">
      <t>コウレイカ</t>
    </rPh>
    <rPh sb="61" eb="62">
      <t>ナド</t>
    </rPh>
    <rPh sb="65" eb="67">
      <t>ジンコウ</t>
    </rPh>
    <rPh sb="67" eb="69">
      <t>ゲンショウ</t>
    </rPh>
    <rPh sb="72" eb="74">
      <t>シセツ</t>
    </rPh>
    <rPh sb="74" eb="76">
      <t>リヨウ</t>
    </rPh>
    <rPh sb="76" eb="77">
      <t>リツ</t>
    </rPh>
    <rPh sb="78" eb="80">
      <t>ゲンショウ</t>
    </rPh>
    <rPh sb="87" eb="89">
      <t>ゲンジョウ</t>
    </rPh>
    <rPh sb="92" eb="95">
      <t>シヨウリョウ</t>
    </rPh>
    <rPh sb="95" eb="97">
      <t>シュウニュウ</t>
    </rPh>
    <rPh sb="98" eb="99">
      <t>マカナ</t>
    </rPh>
    <rPh sb="105" eb="107">
      <t>イッパン</t>
    </rPh>
    <rPh sb="107" eb="109">
      <t>カイケイ</t>
    </rPh>
    <rPh sb="112" eb="114">
      <t>クリイレ</t>
    </rPh>
    <rPh sb="114" eb="115">
      <t>キン</t>
    </rPh>
    <rPh sb="118" eb="120">
      <t>ケイエイ</t>
    </rPh>
    <rPh sb="121" eb="122">
      <t>ナ</t>
    </rPh>
    <rPh sb="123" eb="124">
      <t>タ</t>
    </rPh>
    <rPh sb="128" eb="130">
      <t>ジョウキョウ</t>
    </rPh>
    <rPh sb="136" eb="138">
      <t>コンゴ</t>
    </rPh>
    <rPh sb="139" eb="141">
      <t>シセツ</t>
    </rPh>
    <rPh sb="142" eb="145">
      <t>ロウキュウカ</t>
    </rPh>
    <rPh sb="146" eb="147">
      <t>スス</t>
    </rPh>
    <rPh sb="148" eb="150">
      <t>キキ</t>
    </rPh>
    <rPh sb="150" eb="151">
      <t>ナド</t>
    </rPh>
    <rPh sb="152" eb="154">
      <t>トリカエ</t>
    </rPh>
    <rPh sb="154" eb="155">
      <t>ナド</t>
    </rPh>
    <rPh sb="156" eb="158">
      <t>ミコ</t>
    </rPh>
    <rPh sb="166" eb="168">
      <t>ジンコウ</t>
    </rPh>
    <rPh sb="168" eb="170">
      <t>ヒリツ</t>
    </rPh>
    <rPh sb="171" eb="173">
      <t>コウリョ</t>
    </rPh>
    <rPh sb="175" eb="177">
      <t>リョウキン</t>
    </rPh>
    <rPh sb="177" eb="179">
      <t>カイテイ</t>
    </rPh>
    <rPh sb="180" eb="182">
      <t>ケントウ</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</si>
</sst>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4.1100000000000003</c:v>
                </c:pt>
                <c:pt idx="2">
                  <c:v>2.2999999999999998</c:v>
                </c:pt>
                <c:pt idx="3" formatCode="#,##0.00;&quot;△&quot;#,##0.00">
                  <c:v>0</c:v>
                </c:pt>
                <c:pt idx="4" formatCode="#,##0.00;&quot;△&quot;#,##0.00">
                  <c:v>0</c:v>
                </c:pt>
              </c:numCache>
            </c:numRef>
          </c:val>
          <c:extLst>
            <c:ext xmlns:c16="http://schemas.microsoft.com/office/drawing/2014/chart" uri="{C3380CC4-5D6E-409C-BE32-E72D297353CC}">
              <c16:uniqueId val="{00000000-F8C7-47CB-9E04-4A7282D7F3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F8C7-47CB-9E04-4A7282D7F3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53.76</c:v>
                </c:pt>
                <c:pt idx="1">
                  <c:v>51.79</c:v>
                </c:pt>
                <c:pt idx="2">
                  <c:v>60.47</c:v>
                </c:pt>
                <c:pt idx="3">
                  <c:v>55.12</c:v>
                </c:pt>
                <c:pt idx="4">
                  <c:v>54.38</c:v>
                </c:pt>
              </c:numCache>
            </c:numRef>
          </c:val>
          <c:extLst>
            <c:ext xmlns:c16="http://schemas.microsoft.com/office/drawing/2014/chart" uri="{C3380CC4-5D6E-409C-BE32-E72D297353CC}">
              <c16:uniqueId val="{00000000-E6A7-4B2D-BAE6-238C46E343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E6A7-4B2D-BAE6-238C46E343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74.430000000000007</c:v>
                </c:pt>
                <c:pt idx="1">
                  <c:v>75.260000000000005</c:v>
                </c:pt>
                <c:pt idx="2">
                  <c:v>77</c:v>
                </c:pt>
                <c:pt idx="3">
                  <c:v>77.98</c:v>
                </c:pt>
                <c:pt idx="4">
                  <c:v>77.84</c:v>
                </c:pt>
              </c:numCache>
            </c:numRef>
          </c:val>
          <c:extLst>
            <c:ext xmlns:c16="http://schemas.microsoft.com/office/drawing/2014/chart" uri="{C3380CC4-5D6E-409C-BE32-E72D297353CC}">
              <c16:uniqueId val="{00000000-D623-4538-863B-A6E9A2D14A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D623-4538-863B-A6E9A2D14A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84.24</c:v>
                </c:pt>
                <c:pt idx="1">
                  <c:v>83.93</c:v>
                </c:pt>
                <c:pt idx="2">
                  <c:v>88.64</c:v>
                </c:pt>
                <c:pt idx="3">
                  <c:v>87.02</c:v>
                </c:pt>
                <c:pt idx="4">
                  <c:v>89.64</c:v>
                </c:pt>
              </c:numCache>
            </c:numRef>
          </c:val>
          <c:extLst>
            <c:ext xmlns:c16="http://schemas.microsoft.com/office/drawing/2014/chart" uri="{C3380CC4-5D6E-409C-BE32-E72D297353CC}">
              <c16:uniqueId val="{00000000-8EE3-4278-9C79-C24856EA9F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3-4278-9C79-C24856EA9F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8-4C52-B385-216CE57070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8-4C52-B385-216CE57070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B4-4C5E-9368-68DF99FB3F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4-4C5E-9368-68DF99FB3F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D5-4C6D-AD6C-8292021BA5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D5-4C6D-AD6C-8292021BA5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C-481C-B77C-E10C805C82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C-481C-B77C-E10C805C82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98.32</c:v>
                </c:pt>
                <c:pt idx="1">
                  <c:v>0</c:v>
                </c:pt>
                <c:pt idx="2">
                  <c:v>0</c:v>
                </c:pt>
                <c:pt idx="3">
                  <c:v>0</c:v>
                </c:pt>
                <c:pt idx="4">
                  <c:v>0</c:v>
                </c:pt>
              </c:numCache>
            </c:numRef>
          </c:val>
          <c:extLst>
            <c:ext xmlns:c16="http://schemas.microsoft.com/office/drawing/2014/chart" uri="{C3380CC4-5D6E-409C-BE32-E72D297353CC}">
              <c16:uniqueId val="{00000000-2E2B-48E4-8200-A01778D7D7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2E2B-48E4-8200-A01778D7D7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61.69</c:v>
                </c:pt>
                <c:pt idx="1">
                  <c:v>63.28</c:v>
                </c:pt>
                <c:pt idx="2">
                  <c:v>75.260000000000005</c:v>
                </c:pt>
                <c:pt idx="3">
                  <c:v>58.86</c:v>
                </c:pt>
                <c:pt idx="4">
                  <c:v>80.849999999999994</c:v>
                </c:pt>
              </c:numCache>
            </c:numRef>
          </c:val>
          <c:extLst>
            <c:ext xmlns:c16="http://schemas.microsoft.com/office/drawing/2014/chart" uri="{C3380CC4-5D6E-409C-BE32-E72D297353CC}">
              <c16:uniqueId val="{00000000-4D61-4D2C-8C00-FB32BAFA55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4D61-4D2C-8C00-FB32BAFA55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193.75</c:v>
                </c:pt>
                <c:pt idx="1">
                  <c:v>208.93</c:v>
                </c:pt>
                <c:pt idx="2">
                  <c:v>173.5</c:v>
                </c:pt>
                <c:pt idx="3">
                  <c:v>223.67</c:v>
                </c:pt>
                <c:pt idx="4">
                  <c:v>169.37</c:v>
                </c:pt>
              </c:numCache>
            </c:numRef>
          </c:val>
          <c:extLst>
            <c:ext xmlns:c16="http://schemas.microsoft.com/office/drawing/2014/chart" uri="{C3380CC4-5D6E-409C-BE32-E72D297353CC}">
              <c16:uniqueId val="{00000000-01C5-4822-9C79-12301C313E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01C5-4822-9C79-12301C313E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Normal="100" workbookViewId="0">
      <selection activeCell="CC15" sqref="CC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1359</v>
      </c>
      <c r="AM8" s="69"/>
      <c r="AN8" s="69"/>
      <c r="AO8" s="69"/>
      <c r="AP8" s="69"/>
      <c r="AQ8" s="69"/>
      <c r="AR8" s="69"/>
      <c r="AS8" s="69"/>
      <c r="AT8" s="68">
        <f>データ!T6</f>
        <v>246.02</v>
      </c>
      <c r="AU8" s="68"/>
      <c r="AV8" s="68"/>
      <c r="AW8" s="68"/>
      <c r="AX8" s="68"/>
      <c r="AY8" s="68"/>
      <c r="AZ8" s="68"/>
      <c r="BA8" s="68"/>
      <c r="BB8" s="68">
        <f>データ!U6</f>
        <v>5.52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66.73</v>
      </c>
      <c r="X10" s="68"/>
      <c r="Y10" s="68"/>
      <c r="Z10" s="68"/>
      <c r="AA10" s="68"/>
      <c r="AB10" s="68"/>
      <c r="AC10" s="68"/>
      <c r="AD10" s="69">
        <f>データ!R6</f>
        <v>2200</v>
      </c>
      <c r="AE10" s="69"/>
      <c r="AF10" s="69"/>
      <c r="AG10" s="69"/>
      <c r="AH10" s="69"/>
      <c r="AI10" s="69"/>
      <c r="AJ10" s="69"/>
      <c r="AK10" s="2"/>
      <c r="AL10" s="69">
        <f>データ!V6</f>
        <v>1340</v>
      </c>
      <c r="AM10" s="69"/>
      <c r="AN10" s="69"/>
      <c r="AO10" s="69"/>
      <c r="AP10" s="69"/>
      <c r="AQ10" s="69"/>
      <c r="AR10" s="69"/>
      <c r="AS10" s="69"/>
      <c r="AT10" s="68">
        <f>データ!W6</f>
        <v>1.1499999999999999</v>
      </c>
      <c r="AU10" s="68"/>
      <c r="AV10" s="68"/>
      <c r="AW10" s="68"/>
      <c r="AX10" s="68"/>
      <c r="AY10" s="68"/>
      <c r="AZ10" s="68"/>
      <c r="BA10" s="68"/>
      <c r="BB10" s="68">
        <f>データ!X6</f>
        <v>1165.22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9aC8K7u9Uv0SPU8iUhZivoZXEd0jsytIFY8elaqr62ppDhHApLHTHa4geaCoz4SlJ1vSZ3hGmxx7V1OHCNfnyw==" saltValue="dKdWLF0YIKhNzMmyr5lx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66.73</v>
      </c>
      <c r="R6" s="34">
        <f t="shared" si="3"/>
        <v>2200</v>
      </c>
      <c r="S6" s="34">
        <f t="shared" si="3"/>
        <v>1359</v>
      </c>
      <c r="T6" s="34">
        <f t="shared" si="3"/>
        <v>246.02</v>
      </c>
      <c r="U6" s="34">
        <f t="shared" si="3"/>
        <v>5.52</v>
      </c>
      <c r="V6" s="34">
        <f t="shared" si="3"/>
        <v>1340</v>
      </c>
      <c r="W6" s="34">
        <f t="shared" si="3"/>
        <v>1.1499999999999999</v>
      </c>
      <c r="X6" s="34">
        <f t="shared" si="3"/>
        <v>1165.22</v>
      </c>
      <c r="Y6" s="35">
        <f>IF(Y7="",NA(),Y7)</f>
        <v>84.24</v>
      </c>
      <c r="Z6" s="35">
        <f t="shared" ref="Z6:AH6" si="4">IF(Z7="",NA(),Z7)</f>
        <v>83.93</v>
      </c>
      <c r="AA6" s="35">
        <f t="shared" si="4"/>
        <v>88.64</v>
      </c>
      <c r="AB6" s="35">
        <f t="shared" si="4"/>
        <v>87.02</v>
      </c>
      <c r="AC6" s="35">
        <f t="shared" si="4"/>
        <v>89.64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98.32</v>
      </c>
      <c r="BG6" s="34">
        <f t="shared" ref="BG6:BO6" si="7">IF(BG7="",NA(),BG7)</f>
        <v>0</v>
      </c>
      <c r="BH6" s="34">
        <f t="shared" si="7"/>
        <v>0</v>
      </c>
      <c r="BI6" s="34">
        <f t="shared" si="7"/>
        <v>0</v>
      </c>
      <c r="BJ6" s="34">
        <f t="shared" si="7"/>
        <v>0</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61.69</v>
      </c>
      <c r="BR6" s="35">
        <f t="shared" ref="BR6:BZ6" si="8">IF(BR7="",NA(),BR7)</f>
        <v>63.28</v>
      </c>
      <c r="BS6" s="35">
        <f t="shared" si="8"/>
        <v>75.260000000000005</v>
      </c>
      <c r="BT6" s="35">
        <f t="shared" si="8"/>
        <v>58.86</v>
      </c>
      <c r="BU6" s="35">
        <f t="shared" si="8"/>
        <v>80.849999999999994</v>
      </c>
      <c r="BV6" s="35">
        <f t="shared" si="8"/>
        <v>52.19</v>
      </c>
      <c r="BW6" s="35">
        <f t="shared" si="8"/>
        <v>55.32</v>
      </c>
      <c r="BX6" s="35">
        <f t="shared" si="8"/>
        <v>65.33</v>
      </c>
      <c r="BY6" s="35">
        <f t="shared" si="8"/>
        <v>65.39</v>
      </c>
      <c r="BZ6" s="35">
        <f t="shared" si="8"/>
        <v>65.37</v>
      </c>
      <c r="CA6" s="34" t="str">
        <f>IF(CA7="","",IF(CA7="-","【-】","【"&amp;SUBSTITUTE(TEXT(CA7,"#,##0.00"),"-","△")&amp;"】"))</f>
        <v>【59.59】</v>
      </c>
      <c r="CB6" s="35">
        <f>IF(CB7="",NA(),CB7)</f>
        <v>193.75</v>
      </c>
      <c r="CC6" s="35">
        <f t="shared" ref="CC6:CK6" si="9">IF(CC7="",NA(),CC7)</f>
        <v>208.93</v>
      </c>
      <c r="CD6" s="35">
        <f t="shared" si="9"/>
        <v>173.5</v>
      </c>
      <c r="CE6" s="35">
        <f t="shared" si="9"/>
        <v>223.67</v>
      </c>
      <c r="CF6" s="35">
        <f t="shared" si="9"/>
        <v>169.37</v>
      </c>
      <c r="CG6" s="35">
        <f t="shared" si="9"/>
        <v>296.14</v>
      </c>
      <c r="CH6" s="35">
        <f t="shared" si="9"/>
        <v>283.17</v>
      </c>
      <c r="CI6" s="35">
        <f t="shared" si="9"/>
        <v>227.43</v>
      </c>
      <c r="CJ6" s="35">
        <f t="shared" si="9"/>
        <v>230.88</v>
      </c>
      <c r="CK6" s="35">
        <f t="shared" si="9"/>
        <v>228.99</v>
      </c>
      <c r="CL6" s="34" t="str">
        <f>IF(CL7="","",IF(CL7="-","【-】","【"&amp;SUBSTITUTE(TEXT(CL7,"#,##0.00"),"-","△")&amp;"】"))</f>
        <v>【257.86】</v>
      </c>
      <c r="CM6" s="35">
        <f>IF(CM7="",NA(),CM7)</f>
        <v>53.76</v>
      </c>
      <c r="CN6" s="35">
        <f t="shared" ref="CN6:CV6" si="10">IF(CN7="",NA(),CN7)</f>
        <v>51.79</v>
      </c>
      <c r="CO6" s="35">
        <f t="shared" si="10"/>
        <v>60.47</v>
      </c>
      <c r="CP6" s="35">
        <f t="shared" si="10"/>
        <v>55.12</v>
      </c>
      <c r="CQ6" s="35">
        <f t="shared" si="10"/>
        <v>54.38</v>
      </c>
      <c r="CR6" s="35">
        <f t="shared" si="10"/>
        <v>52.31</v>
      </c>
      <c r="CS6" s="35">
        <f t="shared" si="10"/>
        <v>60.65</v>
      </c>
      <c r="CT6" s="35">
        <f t="shared" si="10"/>
        <v>56.01</v>
      </c>
      <c r="CU6" s="35">
        <f t="shared" si="10"/>
        <v>56.72</v>
      </c>
      <c r="CV6" s="35">
        <f t="shared" si="10"/>
        <v>54.06</v>
      </c>
      <c r="CW6" s="34" t="str">
        <f>IF(CW7="","",IF(CW7="-","【-】","【"&amp;SUBSTITUTE(TEXT(CW7,"#,##0.00"),"-","△")&amp;"】"))</f>
        <v>【51.30】</v>
      </c>
      <c r="CX6" s="35">
        <f>IF(CX7="",NA(),CX7)</f>
        <v>74.430000000000007</v>
      </c>
      <c r="CY6" s="35">
        <f t="shared" ref="CY6:DG6" si="11">IF(CY7="",NA(),CY7)</f>
        <v>75.260000000000005</v>
      </c>
      <c r="CZ6" s="35">
        <f t="shared" si="11"/>
        <v>77</v>
      </c>
      <c r="DA6" s="35">
        <f t="shared" si="11"/>
        <v>77.98</v>
      </c>
      <c r="DB6" s="35">
        <f t="shared" si="11"/>
        <v>77.84</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4.1100000000000003</v>
      </c>
      <c r="EG6" s="35">
        <f t="shared" si="14"/>
        <v>2.2999999999999998</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23434</v>
      </c>
      <c r="D7" s="37">
        <v>47</v>
      </c>
      <c r="E7" s="37">
        <v>17</v>
      </c>
      <c r="F7" s="37">
        <v>5</v>
      </c>
      <c r="G7" s="37">
        <v>0</v>
      </c>
      <c r="H7" s="37" t="s">
        <v>99</v>
      </c>
      <c r="I7" s="37" t="s">
        <v>100</v>
      </c>
      <c r="J7" s="37" t="s">
        <v>101</v>
      </c>
      <c r="K7" s="37" t="s">
        <v>102</v>
      </c>
      <c r="L7" s="37" t="s">
        <v>103</v>
      </c>
      <c r="M7" s="37" t="s">
        <v>104</v>
      </c>
      <c r="N7" s="38" t="s">
        <v>105</v>
      </c>
      <c r="O7" s="38" t="s">
        <v>106</v>
      </c>
      <c r="P7" s="38">
        <v>100</v>
      </c>
      <c r="Q7" s="38">
        <v>66.73</v>
      </c>
      <c r="R7" s="38">
        <v>2200</v>
      </c>
      <c r="S7" s="38">
        <v>1359</v>
      </c>
      <c r="T7" s="38">
        <v>246.02</v>
      </c>
      <c r="U7" s="38">
        <v>5.52</v>
      </c>
      <c r="V7" s="38">
        <v>1340</v>
      </c>
      <c r="W7" s="38">
        <v>1.1499999999999999</v>
      </c>
      <c r="X7" s="38">
        <v>1165.22</v>
      </c>
      <c r="Y7" s="38">
        <v>84.24</v>
      </c>
      <c r="Z7" s="38">
        <v>83.93</v>
      </c>
      <c r="AA7" s="38">
        <v>88.64</v>
      </c>
      <c r="AB7" s="38">
        <v>87.02</v>
      </c>
      <c r="AC7" s="38">
        <v>89.64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98.32</v>
      </c>
      <c r="BG7" s="38">
        <v>0</v>
      </c>
      <c r="BH7" s="38">
        <v>0</v>
      </c>
      <c r="BI7" s="38">
        <v>0</v>
      </c>
      <c r="BJ7" s="38">
        <v>0</v>
      </c>
      <c r="BK7" s="38">
        <v>1081.8</v>
      </c>
      <c r="BL7" s="38">
        <v>974.93</v>
      </c>
      <c r="BM7" s="38">
        <v>684.74</v>
      </c>
      <c r="BN7" s="38">
        <v>654.91999999999996</v>
      </c>
      <c r="BO7" s="38">
        <v>654.71</v>
      </c>
      <c r="BP7" s="38">
        <v>765.47</v>
      </c>
      <c r="BQ7" s="38">
        <v>61.69</v>
      </c>
      <c r="BR7" s="38">
        <v>63.28</v>
      </c>
      <c r="BS7" s="38">
        <v>75.260000000000005</v>
      </c>
      <c r="BT7" s="38">
        <v>58.86</v>
      </c>
      <c r="BU7" s="38">
        <v>80.849999999999994</v>
      </c>
      <c r="BV7" s="38">
        <v>52.19</v>
      </c>
      <c r="BW7" s="38">
        <v>55.32</v>
      </c>
      <c r="BX7" s="38">
        <v>65.33</v>
      </c>
      <c r="BY7" s="38">
        <v>65.39</v>
      </c>
      <c r="BZ7" s="38">
        <v>65.37</v>
      </c>
      <c r="CA7" s="38">
        <v>59.59</v>
      </c>
      <c r="CB7" s="38">
        <v>193.75</v>
      </c>
      <c r="CC7" s="38">
        <v>208.93</v>
      </c>
      <c r="CD7" s="38">
        <v>173.5</v>
      </c>
      <c r="CE7" s="38">
        <v>223.67</v>
      </c>
      <c r="CF7" s="38">
        <v>169.37</v>
      </c>
      <c r="CG7" s="38">
        <v>296.14</v>
      </c>
      <c r="CH7" s="38">
        <v>283.17</v>
      </c>
      <c r="CI7" s="38">
        <v>227.43</v>
      </c>
      <c r="CJ7" s="38">
        <v>230.88</v>
      </c>
      <c r="CK7" s="38">
        <v>228.99</v>
      </c>
      <c r="CL7" s="38">
        <v>257.86</v>
      </c>
      <c r="CM7" s="38">
        <v>53.76</v>
      </c>
      <c r="CN7" s="38">
        <v>51.79</v>
      </c>
      <c r="CO7" s="38">
        <v>60.47</v>
      </c>
      <c r="CP7" s="38">
        <v>55.12</v>
      </c>
      <c r="CQ7" s="38">
        <v>54.38</v>
      </c>
      <c r="CR7" s="38">
        <v>52.31</v>
      </c>
      <c r="CS7" s="38">
        <v>60.65</v>
      </c>
      <c r="CT7" s="38">
        <v>56.01</v>
      </c>
      <c r="CU7" s="38">
        <v>56.72</v>
      </c>
      <c r="CV7" s="38">
        <v>54.06</v>
      </c>
      <c r="CW7" s="38">
        <v>51.3</v>
      </c>
      <c r="CX7" s="38">
        <v>74.430000000000007</v>
      </c>
      <c r="CY7" s="38">
        <v>75.260000000000005</v>
      </c>
      <c r="CZ7" s="38">
        <v>77</v>
      </c>
      <c r="DA7" s="38">
        <v>77.98</v>
      </c>
      <c r="DB7" s="38">
        <v>77.84</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4.1100000000000003</v>
      </c>
      <c r="EG7" s="38">
        <v>2.2999999999999998</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2021-01-19T23:46:22Z</cp:lastPrinted>
  <dcterms:created xsi:type="dcterms:W3CDTF">2020-12-04T02:59:21Z</dcterms:created>
  <dcterms:modified xsi:type="dcterms:W3CDTF">2021-03-17T08:46:49Z</dcterms:modified>
  <cp:category/>
</cp:coreProperties>
</file>